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C MT 5 classe PRIMARIA" sheetId="1" r:id="rId3"/>
  </sheets>
  <definedNames/>
  <calcPr/>
</workbook>
</file>

<file path=xl/sharedStrings.xml><?xml version="1.0" encoding="utf-8"?>
<sst xmlns="http://schemas.openxmlformats.org/spreadsheetml/2006/main" count="100" uniqueCount="40">
  <si>
    <t xml:space="preserve">M.I.U.R. - U.S.R. SICILIA  -  Osservatorio  sul fenomeno della Dispersione Scolastica  </t>
  </si>
  <si>
    <t>SCUOLA PRIMARIA ____________________________</t>
  </si>
  <si>
    <t>AC- MT  TEST DI VALUTAZIONE DELLE ABILITA' DI CALCOLO - GRUPPO MT - (Cornoldi, Lucangeli, Bellina -2012)</t>
  </si>
  <si>
    <t>CODICE MECCANIGRAFICO PRINCIPALE</t>
  </si>
  <si>
    <t xml:space="preserve">DOCENTE DI POTENZIAMENTO SULLA DISPERSIONE SCOLASTICA: </t>
  </si>
  <si>
    <t xml:space="preserve">CLASSE </t>
  </si>
  <si>
    <t>PROVA INIZIALE COLLETTIVA</t>
  </si>
  <si>
    <t>Soluzione di problemi aritmetici (Valore Medio 4,47 - D.S. 1,77)</t>
  </si>
  <si>
    <t>PROVA FINALE COLLETTIVA</t>
  </si>
  <si>
    <t xml:space="preserve">5  SEZ. </t>
  </si>
  <si>
    <r>
      <rPr/>
      <t xml:space="preserve">OPERAZIONI SCRITTE </t>
    </r>
    <r>
      <rPr>
        <rFont val="Arial"/>
        <sz val="8.0"/>
      </rPr>
      <t>(Valore Medio 6.51 - D.S. 1.43)</t>
    </r>
  </si>
  <si>
    <t>CONOSCENZA NUMERICA (Valore Medio 18.53 - D.S. 3.5)</t>
  </si>
  <si>
    <t>OPERAZIONI SCRITTE (Valore Medio 6.46 - D.S. 1.58)</t>
  </si>
  <si>
    <t>CONOSCENZA NUMERICA (Valore Medio 17.66 - D.S. 3.78)</t>
  </si>
  <si>
    <t>M/F</t>
  </si>
  <si>
    <t>ALUNNI</t>
  </si>
  <si>
    <t>Esegui le operazioni</t>
  </si>
  <si>
    <t>Cerchia il numero più grande</t>
  </si>
  <si>
    <t>Trasforma in cifre scritte</t>
  </si>
  <si>
    <t>ordina dal più piccolo al più grande</t>
  </si>
  <si>
    <t>ordina dal più grande al più piccolo</t>
  </si>
  <si>
    <t>TOT.</t>
  </si>
  <si>
    <t>fascia di prestazione</t>
  </si>
  <si>
    <t>punteggio totale</t>
  </si>
  <si>
    <t>TOT. (max 22)</t>
  </si>
  <si>
    <t>MASCHI</t>
  </si>
  <si>
    <t>Media</t>
  </si>
  <si>
    <t>Dev. Stand.</t>
  </si>
  <si>
    <t>FEMMINE</t>
  </si>
  <si>
    <t>I: Richiesta di Intervento</t>
  </si>
  <si>
    <t>A: Richiesta di Attenzione</t>
  </si>
  <si>
    <t>S: Sufficiente</t>
  </si>
  <si>
    <t>O: Ottimale</t>
  </si>
  <si>
    <r>
      <rPr/>
      <t xml:space="preserve">OPERAZIONI SCRITTE </t>
    </r>
    <r>
      <rPr>
        <rFont val="Arial"/>
        <sz val="8.0"/>
      </rPr>
      <t>(Valore Medio 6.51 - D.S. 1.43)</t>
    </r>
  </si>
  <si>
    <t>ALUNNI IN SITUAZIONE DI DISABILITA' LETTORI</t>
  </si>
  <si>
    <r>
      <rPr/>
      <t xml:space="preserve">OPERAZIONI SCRITTE </t>
    </r>
    <r>
      <rPr>
        <rFont val="Arial"/>
        <sz val="8.0"/>
      </rPr>
      <t>(Valore Medio 6.51 - D.S. 1.43)</t>
    </r>
  </si>
  <si>
    <t>ALUNNI LETTORI CON DIAGNOSI D.S.A.</t>
  </si>
  <si>
    <t>N. ALUNNI NON LETTORI</t>
  </si>
  <si>
    <t xml:space="preserve"> DI CUI DISABILI </t>
  </si>
  <si>
    <t>DI CUI DI ALTRA NAZIONALITA'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</si>
</sst>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€-2]\ #,##0.00"/>
    <numFmt numFmtId="165" formatCode="_-* #,##0_-;\-* #,##0_-;_-* \-_-;_-@"/>
    <numFmt numFmtId="166" formatCode="0.0"/>
  </numFmts>
  <fonts count="11">
    <font>
      <sz val="10.0"/>
      <color rgb="FF000000"/>
      <name val="Arial"/>
    </font>
    <font>
      <sz val="8.0"/>
      <name val="Arial"/>
    </font>
    <font>
      <sz val="9.0"/>
      <name val="Arial"/>
    </font>
    <font/>
    <font>
      <sz val="10.0"/>
      <name val="Arial"/>
    </font>
    <font>
      <b/>
      <sz val="14.0"/>
      <name val="Calibri"/>
    </font>
    <font>
      <b/>
      <sz val="10.0"/>
      <name val="Times New Roman"/>
    </font>
    <font>
      <b/>
      <sz val="12.0"/>
      <name val="Calibri"/>
    </font>
    <font>
      <b/>
      <sz val="10.0"/>
      <name val="Arial"/>
    </font>
    <font>
      <sz val="9.0"/>
      <name val="Times New Roman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</fills>
  <borders count="37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right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shrinkToFit="0" wrapText="0"/>
    </xf>
    <xf borderId="1" fillId="2" fontId="2" numFmtId="0" xfId="0" applyAlignment="1" applyBorder="1" applyFont="1">
      <alignment horizontal="center"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1" fillId="2" fontId="4" numFmtId="0" xfId="0" applyAlignment="1" applyBorder="1" applyFont="1">
      <alignment shrinkToFit="0" wrapText="0"/>
    </xf>
    <xf borderId="1" fillId="2" fontId="1" numFmtId="0" xfId="0" applyAlignment="1" applyBorder="1" applyFont="1">
      <alignment shrinkToFit="0" wrapText="0"/>
    </xf>
    <xf borderId="1" fillId="2" fontId="5" numFmtId="0" xfId="0" applyAlignment="1" applyBorder="1" applyFont="1">
      <alignment horizontal="center" shrinkToFit="0" wrapText="0"/>
    </xf>
    <xf borderId="2" fillId="2" fontId="5" numFmtId="0" xfId="0" applyAlignment="1" applyBorder="1" applyFont="1">
      <alignment horizontal="center" shrinkToFit="0" wrapText="0"/>
    </xf>
    <xf borderId="1" fillId="2" fontId="6" numFmtId="0" xfId="0" applyAlignment="1" applyBorder="1" applyFont="1">
      <alignment horizontal="center" shrinkToFit="0" vertical="center" wrapText="0"/>
    </xf>
    <xf borderId="2" fillId="2" fontId="6" numFmtId="0" xfId="0" applyAlignment="1" applyBorder="1" applyFont="1">
      <alignment horizontal="center" shrinkToFit="0" vertical="center" wrapText="0"/>
    </xf>
    <xf borderId="5" fillId="2" fontId="7" numFmtId="0" xfId="0" applyAlignment="1" applyBorder="1" applyFont="1">
      <alignment horizontal="left" readingOrder="0" shrinkToFit="0" vertical="center" wrapText="0"/>
    </xf>
    <xf borderId="5" fillId="2" fontId="7" numFmtId="0" xfId="0" applyAlignment="1" applyBorder="1" applyFont="1">
      <alignment horizontal="left" shrinkToFit="0" vertical="center" wrapText="0"/>
    </xf>
    <xf borderId="6" fillId="2" fontId="7" numFmtId="0" xfId="0" applyAlignment="1" applyBorder="1" applyFont="1">
      <alignment horizontal="left" shrinkToFit="0" vertical="center" wrapText="0"/>
    </xf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ont="1">
      <alignment horizontal="center" shrinkToFit="0" wrapText="0"/>
    </xf>
    <xf borderId="10" fillId="2" fontId="4" numFmtId="0" xfId="0" applyAlignment="1" applyBorder="1" applyFont="1">
      <alignment horizontal="center" shrinkToFit="0" wrapText="0"/>
    </xf>
    <xf borderId="11" fillId="2" fontId="8" numFmtId="0" xfId="0" applyAlignment="1" applyBorder="1" applyFont="1">
      <alignment horizontal="center" shrinkToFit="0" wrapText="0"/>
    </xf>
    <xf borderId="12" fillId="0" fontId="3" numFmtId="0" xfId="0" applyBorder="1" applyFont="1"/>
    <xf borderId="13" fillId="0" fontId="3" numFmtId="0" xfId="0" applyBorder="1" applyFont="1"/>
    <xf borderId="14" fillId="2" fontId="2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9" fillId="2" fontId="4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horizontal="center" shrinkToFit="0" vertical="center" wrapText="1"/>
    </xf>
    <xf borderId="17" fillId="2" fontId="4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17" fillId="2" fontId="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9" fillId="2" fontId="4" numFmtId="0" xfId="0" applyAlignment="1" applyBorder="1" applyFont="1">
      <alignment horizontal="center" readingOrder="0" shrinkToFit="0" vertical="center" wrapText="1"/>
    </xf>
    <xf borderId="23" fillId="2" fontId="2" numFmtId="0" xfId="0" applyAlignment="1" applyBorder="1" applyFont="1">
      <alignment horizontal="center" shrinkToFit="0" vertical="center" wrapText="1"/>
    </xf>
    <xf borderId="24" fillId="2" fontId="2" numFmtId="0" xfId="0" applyAlignment="1" applyBorder="1" applyFont="1">
      <alignment horizontal="center" shrinkToFit="0" vertical="center" wrapText="1"/>
    </xf>
    <xf borderId="25" fillId="2" fontId="2" numFmtId="0" xfId="0" applyAlignment="1" applyBorder="1" applyFont="1">
      <alignment horizontal="center" shrinkToFit="0" vertical="center" wrapText="1"/>
    </xf>
    <xf borderId="16" fillId="2" fontId="2" numFmtId="0" xfId="0" applyAlignment="1" applyBorder="1" applyFont="1">
      <alignment horizontal="center" shrinkToFit="0" vertical="center" wrapText="1"/>
    </xf>
    <xf borderId="26" fillId="2" fontId="2" numFmtId="0" xfId="0" applyAlignment="1" applyBorder="1" applyFont="1">
      <alignment horizontal="center" shrinkToFit="0" vertical="center" wrapText="1"/>
    </xf>
    <xf borderId="27" fillId="2" fontId="2" numFmtId="0" xfId="0" applyAlignment="1" applyBorder="1" applyFont="1">
      <alignment horizontal="center" shrinkToFit="0" vertical="center" wrapText="1"/>
    </xf>
    <xf borderId="25" fillId="2" fontId="1" numFmtId="0" xfId="0" applyAlignment="1" applyBorder="1" applyFont="1">
      <alignment shrinkToFit="0" wrapText="0"/>
    </xf>
    <xf borderId="28" fillId="2" fontId="4" numFmtId="0" xfId="0" applyAlignment="1" applyBorder="1" applyFont="1">
      <alignment readingOrder="0" shrinkToFit="0" wrapText="0"/>
    </xf>
    <xf borderId="16" fillId="2" fontId="4" numFmtId="0" xfId="0" applyAlignment="1" applyBorder="1" applyFont="1">
      <alignment readingOrder="0" shrinkToFit="0" wrapText="0"/>
    </xf>
    <xf borderId="23" fillId="2" fontId="4" numFmtId="0" xfId="0" applyAlignment="1" applyBorder="1" applyFont="1">
      <alignment readingOrder="0" shrinkToFit="0" wrapText="0"/>
    </xf>
    <xf borderId="16" fillId="2" fontId="9" numFmtId="165" xfId="0" applyAlignment="1" applyBorder="1" applyFont="1" applyNumberFormat="1">
      <alignment shrinkToFit="0" vertical="center" wrapText="0"/>
    </xf>
    <xf borderId="25" fillId="2" fontId="4" numFmtId="0" xfId="0" applyAlignment="1" applyBorder="1" applyFont="1">
      <alignment readingOrder="0" shrinkToFit="0" wrapText="0"/>
    </xf>
    <xf borderId="25" fillId="2" fontId="4" numFmtId="1" xfId="0" applyAlignment="1" applyBorder="1" applyFont="1" applyNumberFormat="1">
      <alignment horizontal="center" shrinkToFit="0" wrapText="0"/>
    </xf>
    <xf borderId="23" fillId="2" fontId="4" numFmtId="166" xfId="0" applyAlignment="1" applyBorder="1" applyFont="1" applyNumberFormat="1">
      <alignment horizontal="center" readingOrder="0" shrinkToFit="0" wrapText="0"/>
    </xf>
    <xf borderId="27" fillId="2" fontId="9" numFmtId="165" xfId="0" applyAlignment="1" applyBorder="1" applyFont="1" applyNumberFormat="1">
      <alignment shrinkToFit="0" vertical="center" wrapText="0"/>
    </xf>
    <xf borderId="23" fillId="2" fontId="4" numFmtId="166" xfId="0" applyAlignment="1" applyBorder="1" applyFont="1" applyNumberFormat="1">
      <alignment horizontal="center" shrinkToFit="0" wrapText="0"/>
    </xf>
    <xf borderId="23" fillId="2" fontId="4" numFmtId="0" xfId="0" applyAlignment="1" applyBorder="1" applyFont="1">
      <alignment shrinkToFit="0" wrapText="0"/>
    </xf>
    <xf borderId="25" fillId="2" fontId="4" numFmtId="0" xfId="0" applyAlignment="1" applyBorder="1" applyFont="1">
      <alignment shrinkToFit="0" wrapText="0"/>
    </xf>
    <xf borderId="28" fillId="2" fontId="4" numFmtId="0" xfId="0" applyAlignment="1" applyBorder="1" applyFont="1">
      <alignment shrinkToFit="0" wrapText="0"/>
    </xf>
    <xf borderId="16" fillId="2" fontId="4" numFmtId="0" xfId="0" applyAlignment="1" applyBorder="1" applyFont="1">
      <alignment shrinkToFit="0" wrapText="0"/>
    </xf>
    <xf borderId="29" fillId="2" fontId="9" numFmtId="165" xfId="0" applyAlignment="1" applyBorder="1" applyFont="1" applyNumberFormat="1">
      <alignment shrinkToFit="0" vertical="center" wrapText="0"/>
    </xf>
    <xf borderId="9" fillId="2" fontId="4" numFmtId="0" xfId="0" applyAlignment="1" applyBorder="1" applyFont="1">
      <alignment readingOrder="0" shrinkToFit="0" wrapText="0"/>
    </xf>
    <xf borderId="10" fillId="2" fontId="4" numFmtId="0" xfId="0" applyAlignment="1" applyBorder="1" applyFont="1">
      <alignment shrinkToFit="0" wrapText="0"/>
    </xf>
    <xf borderId="30" fillId="2" fontId="4" numFmtId="0" xfId="0" applyAlignment="1" applyBorder="1" applyFont="1">
      <alignment shrinkToFit="0" wrapText="0"/>
    </xf>
    <xf borderId="10" fillId="2" fontId="9" numFmtId="165" xfId="0" applyAlignment="1" applyBorder="1" applyFont="1" applyNumberFormat="1">
      <alignment shrinkToFit="0" vertical="center" wrapText="0"/>
    </xf>
    <xf borderId="30" fillId="2" fontId="4" numFmtId="166" xfId="0" applyAlignment="1" applyBorder="1" applyFont="1" applyNumberFormat="1">
      <alignment shrinkToFit="0" wrapText="0"/>
    </xf>
    <xf borderId="31" fillId="2" fontId="4" numFmtId="166" xfId="0" applyAlignment="1" applyBorder="1" applyFont="1" applyNumberFormat="1">
      <alignment shrinkToFit="0" wrapText="0"/>
    </xf>
    <xf borderId="32" fillId="2" fontId="4" numFmtId="0" xfId="0" applyAlignment="1" applyBorder="1" applyFont="1">
      <alignment shrinkToFit="0" wrapText="0"/>
    </xf>
    <xf borderId="9" fillId="2" fontId="4" numFmtId="0" xfId="0" applyAlignment="1" applyBorder="1" applyFont="1">
      <alignment shrinkToFit="0" wrapText="0"/>
    </xf>
    <xf borderId="23" fillId="2" fontId="4" numFmtId="166" xfId="0" applyAlignment="1" applyBorder="1" applyFont="1" applyNumberFormat="1">
      <alignment shrinkToFit="0" wrapText="0"/>
    </xf>
    <xf borderId="25" fillId="2" fontId="4" numFmtId="166" xfId="0" applyAlignment="1" applyBorder="1" applyFont="1" applyNumberFormat="1">
      <alignment shrinkToFit="0" wrapText="0"/>
    </xf>
    <xf borderId="27" fillId="2" fontId="4" numFmtId="0" xfId="0" applyAlignment="1" applyBorder="1" applyFont="1">
      <alignment shrinkToFit="0" wrapText="0"/>
    </xf>
    <xf borderId="23" fillId="2" fontId="2" numFmtId="1" xfId="0" applyAlignment="1" applyBorder="1" applyFont="1" applyNumberFormat="1">
      <alignment shrinkToFit="0" wrapText="0"/>
    </xf>
    <xf borderId="1" fillId="2" fontId="2" numFmtId="9" xfId="0" applyAlignment="1" applyBorder="1" applyFont="1" applyNumberFormat="1">
      <alignment shrinkToFit="0" wrapText="0"/>
    </xf>
    <xf borderId="25" fillId="2" fontId="2" numFmtId="1" xfId="0" applyAlignment="1" applyBorder="1" applyFont="1" applyNumberFormat="1">
      <alignment shrinkToFit="0" wrapText="0"/>
    </xf>
    <xf borderId="1" fillId="2" fontId="2" numFmtId="1" xfId="0" applyAlignment="1" applyBorder="1" applyFont="1" applyNumberFormat="1">
      <alignment shrinkToFit="0" wrapText="0"/>
    </xf>
    <xf borderId="33" fillId="2" fontId="2" numFmtId="9" xfId="0" applyAlignment="1" applyBorder="1" applyFont="1" applyNumberFormat="1">
      <alignment shrinkToFit="0" wrapText="0"/>
    </xf>
    <xf borderId="27" fillId="2" fontId="2" numFmtId="9" xfId="0" applyAlignment="1" applyBorder="1" applyFont="1" applyNumberFormat="1">
      <alignment shrinkToFit="0" wrapText="0"/>
    </xf>
    <xf borderId="24" fillId="2" fontId="2" numFmtId="1" xfId="0" applyAlignment="1" applyBorder="1" applyFont="1" applyNumberFormat="1">
      <alignment shrinkToFit="0" wrapText="0"/>
    </xf>
    <xf borderId="25" fillId="2" fontId="2" numFmtId="9" xfId="0" applyAlignment="1" applyBorder="1" applyFont="1" applyNumberFormat="1">
      <alignment shrinkToFit="0" wrapText="0"/>
    </xf>
    <xf borderId="16" fillId="2" fontId="2" numFmtId="9" xfId="0" applyAlignment="1" applyBorder="1" applyFont="1" applyNumberFormat="1">
      <alignment shrinkToFit="0" wrapText="0"/>
    </xf>
    <xf borderId="1" fillId="2" fontId="4" numFmtId="1" xfId="0" applyAlignment="1" applyBorder="1" applyFont="1" applyNumberFormat="1">
      <alignment shrinkToFit="0" wrapText="0"/>
    </xf>
    <xf borderId="1" fillId="2" fontId="4" numFmtId="9" xfId="0" applyAlignment="1" applyBorder="1" applyFont="1" applyNumberFormat="1">
      <alignment shrinkToFit="0" wrapText="0"/>
    </xf>
    <xf borderId="16" fillId="2" fontId="4" numFmtId="0" xfId="0" applyAlignment="1" applyBorder="1" applyFont="1">
      <alignment horizontal="center" readingOrder="0" shrinkToFit="0" vertical="center" wrapText="1"/>
    </xf>
    <xf borderId="5" fillId="2" fontId="4" numFmtId="0" xfId="0" applyAlignment="1" applyBorder="1" applyFont="1">
      <alignment shrinkToFit="0" wrapText="0"/>
    </xf>
    <xf borderId="2" fillId="2" fontId="10" numFmtId="0" xfId="0" applyAlignment="1" applyBorder="1" applyFont="1">
      <alignment shrinkToFit="0" vertical="bottom" wrapText="0"/>
    </xf>
    <xf borderId="25" fillId="2" fontId="10" numFmtId="0" xfId="0" applyAlignment="1" applyBorder="1" applyFont="1">
      <alignment vertical="bottom"/>
    </xf>
    <xf borderId="4" fillId="2" fontId="10" numFmtId="0" xfId="0" applyAlignment="1" applyBorder="1" applyFont="1">
      <alignment shrinkToFit="0" vertical="bottom" wrapText="0"/>
    </xf>
    <xf borderId="0" fillId="2" fontId="3" numFmtId="0" xfId="0" applyFont="1"/>
    <xf borderId="4" fillId="2" fontId="10" numFmtId="0" xfId="0" applyAlignment="1" applyBorder="1" applyFont="1">
      <alignment vertical="bottom"/>
    </xf>
    <xf borderId="1" fillId="2" fontId="10" numFmtId="0" xfId="0" applyAlignment="1" applyBorder="1" applyFont="1">
      <alignment shrinkToFit="0" vertical="bottom" wrapText="0"/>
    </xf>
    <xf borderId="4" fillId="2" fontId="10" numFmtId="0" xfId="0" applyAlignment="1" applyBorder="1" applyFont="1">
      <alignment vertical="bottom"/>
    </xf>
    <xf borderId="34" fillId="2" fontId="10" numFmtId="0" xfId="0" applyAlignment="1" applyBorder="1" applyFont="1">
      <alignment vertical="bottom"/>
    </xf>
    <xf borderId="35" fillId="2" fontId="10" numFmtId="0" xfId="0" applyAlignment="1" applyBorder="1" applyFont="1">
      <alignment vertical="bottom"/>
    </xf>
    <xf borderId="36" fillId="2" fontId="4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.43"/>
    <col customWidth="1" min="2" max="2" width="11.57"/>
    <col customWidth="1" min="3" max="3" width="25.86"/>
    <col customWidth="1" min="4" max="4" width="6.86"/>
    <col customWidth="1" min="5" max="5" width="5.86"/>
    <col customWidth="1" min="6" max="6" width="7.14"/>
    <col customWidth="1" min="7" max="7" width="7.71"/>
    <col customWidth="1" min="8" max="8" width="8.0"/>
    <col customWidth="1" min="9" max="9" width="7.0"/>
    <col customWidth="1" min="10" max="10" width="6.71"/>
    <col customWidth="1" min="11" max="11" width="6.14"/>
    <col customWidth="1" min="12" max="12" width="5.43"/>
    <col customWidth="1" min="13" max="13" width="5.71"/>
    <col customWidth="1" min="14" max="14" width="6.71"/>
    <col customWidth="1" min="15" max="15" width="5.71"/>
    <col customWidth="1" min="16" max="16" width="8.14"/>
    <col customWidth="1" min="17" max="17" width="7.71"/>
    <col customWidth="1" min="18" max="18" width="7.0"/>
    <col customWidth="1" min="19" max="19" width="8.57"/>
    <col customWidth="1" min="20" max="21" width="7.29"/>
    <col customWidth="1" min="22" max="22" width="6.0"/>
    <col customWidth="1" min="23" max="23" width="7.29"/>
    <col customWidth="1" min="24" max="24" width="2.57"/>
    <col customWidth="1" min="25" max="33" width="9.14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ht="18.0" customHeight="1">
      <c r="A2" s="7"/>
      <c r="B2" s="8"/>
      <c r="C2" s="9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ht="20.25" customHeight="1">
      <c r="A3" s="7"/>
      <c r="B3" s="10"/>
      <c r="C3" s="11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ht="6.0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ht="25.5" customHeight="1">
      <c r="A5" s="7"/>
      <c r="B5" s="12"/>
      <c r="C5" s="12" t="s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ht="25.5" customHeight="1">
      <c r="A6" s="7"/>
      <c r="B6" s="13"/>
      <c r="C6" s="14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ht="19.5" customHeight="1">
      <c r="A7" s="7"/>
      <c r="B7" s="17"/>
      <c r="C7" s="18" t="s">
        <v>5</v>
      </c>
      <c r="D7" s="19" t="s">
        <v>6</v>
      </c>
      <c r="E7" s="20"/>
      <c r="F7" s="20"/>
      <c r="G7" s="20"/>
      <c r="H7" s="20"/>
      <c r="I7" s="20"/>
      <c r="J7" s="20"/>
      <c r="K7" s="21"/>
      <c r="L7" s="22" t="s">
        <v>7</v>
      </c>
      <c r="M7" s="23"/>
      <c r="N7" s="19" t="s">
        <v>8</v>
      </c>
      <c r="O7" s="20"/>
      <c r="P7" s="20"/>
      <c r="Q7" s="20"/>
      <c r="R7" s="20"/>
      <c r="S7" s="20"/>
      <c r="T7" s="20"/>
      <c r="U7" s="21"/>
      <c r="V7" s="22" t="s">
        <v>7</v>
      </c>
      <c r="W7" s="23"/>
      <c r="X7" s="6"/>
      <c r="Y7" s="6"/>
      <c r="Z7" s="6"/>
      <c r="AA7" s="6"/>
      <c r="AB7" s="6"/>
      <c r="AC7" s="6"/>
      <c r="AD7" s="6"/>
      <c r="AE7" s="6"/>
      <c r="AF7" s="6"/>
      <c r="AG7" s="6"/>
    </row>
    <row r="8" ht="59.25" customHeight="1">
      <c r="A8" s="7"/>
      <c r="B8" s="24"/>
      <c r="C8" s="25" t="s">
        <v>9</v>
      </c>
      <c r="D8" s="26" t="s">
        <v>10</v>
      </c>
      <c r="E8" s="27"/>
      <c r="F8" s="26" t="s">
        <v>11</v>
      </c>
      <c r="G8" s="28"/>
      <c r="H8" s="28"/>
      <c r="I8" s="28"/>
      <c r="J8" s="28"/>
      <c r="K8" s="27"/>
      <c r="L8" s="29"/>
      <c r="M8" s="30"/>
      <c r="N8" s="31" t="s">
        <v>12</v>
      </c>
      <c r="O8" s="27"/>
      <c r="P8" s="26" t="s">
        <v>13</v>
      </c>
      <c r="Q8" s="28"/>
      <c r="R8" s="28"/>
      <c r="S8" s="28"/>
      <c r="T8" s="28"/>
      <c r="U8" s="32"/>
      <c r="V8" s="29"/>
      <c r="W8" s="30"/>
      <c r="X8" s="6"/>
      <c r="Y8" s="6"/>
      <c r="Z8" s="6"/>
      <c r="AA8" s="6"/>
      <c r="AB8" s="6"/>
      <c r="AC8" s="6"/>
      <c r="AD8" s="6"/>
      <c r="AE8" s="6"/>
      <c r="AF8" s="6"/>
      <c r="AG8" s="6"/>
    </row>
    <row r="9" ht="60.0" customHeight="1">
      <c r="A9" s="7"/>
      <c r="B9" s="33" t="s">
        <v>14</v>
      </c>
      <c r="C9" s="25" t="s">
        <v>15</v>
      </c>
      <c r="D9" s="31" t="s">
        <v>16</v>
      </c>
      <c r="E9" s="27"/>
      <c r="F9" s="34" t="s">
        <v>17</v>
      </c>
      <c r="G9" s="35" t="s">
        <v>18</v>
      </c>
      <c r="H9" s="36" t="s">
        <v>19</v>
      </c>
      <c r="I9" s="37" t="s">
        <v>20</v>
      </c>
      <c r="J9" s="36" t="s">
        <v>21</v>
      </c>
      <c r="K9" s="37" t="s">
        <v>22</v>
      </c>
      <c r="L9" s="38" t="s">
        <v>23</v>
      </c>
      <c r="M9" s="37" t="s">
        <v>22</v>
      </c>
      <c r="N9" s="31" t="s">
        <v>16</v>
      </c>
      <c r="O9" s="27"/>
      <c r="P9" s="34" t="s">
        <v>17</v>
      </c>
      <c r="Q9" s="35" t="s">
        <v>18</v>
      </c>
      <c r="R9" s="36" t="s">
        <v>19</v>
      </c>
      <c r="S9" s="37" t="s">
        <v>20</v>
      </c>
      <c r="T9" s="36" t="s">
        <v>24</v>
      </c>
      <c r="U9" s="39" t="s">
        <v>22</v>
      </c>
      <c r="V9" s="38" t="s">
        <v>23</v>
      </c>
      <c r="W9" s="39" t="s">
        <v>22</v>
      </c>
      <c r="X9" s="6"/>
      <c r="Y9" s="6"/>
      <c r="Z9" s="6"/>
      <c r="AA9" s="6"/>
      <c r="AB9" s="6"/>
      <c r="AC9" s="6"/>
      <c r="AD9" s="6"/>
      <c r="AE9" s="6"/>
      <c r="AF9" s="6"/>
      <c r="AG9" s="6"/>
    </row>
    <row r="10" ht="16.5" customHeight="1">
      <c r="A10" s="40">
        <v>1.0</v>
      </c>
      <c r="B10" s="41"/>
      <c r="C10" s="42"/>
      <c r="D10" s="43"/>
      <c r="E10" s="44" t="str">
        <f t="shared" ref="E10:E29" si="1">IF(D10&lt;=4,"I",IF(D10&lt;=5,"A",IF(D10&lt;=7,"S",IF(D10=8,"O"))))</f>
        <v>I</v>
      </c>
      <c r="F10" s="43"/>
      <c r="G10" s="45"/>
      <c r="H10" s="45"/>
      <c r="I10" s="45"/>
      <c r="J10" s="46">
        <f t="shared" ref="J10:J29" si="2">SUM(F10:I10)</f>
        <v>0</v>
      </c>
      <c r="K10" s="44" t="str">
        <f t="shared" ref="K10:K29" si="3">IF(J10&lt;=11,"I",IF(J10&lt;=15,"A",IF(J10&lt;=21,"S",IF(J10&lt;=22,"O"))))</f>
        <v>I</v>
      </c>
      <c r="L10" s="47">
        <v>5.0</v>
      </c>
      <c r="M10" s="44" t="str">
        <f>IF(L10&lt;=1.8,"I",IF(L10&lt;=2.8,"A",IF(L10&lt;=5.9,"S",IF(L10&lt;=9,"O"))))</f>
        <v>S</v>
      </c>
      <c r="N10" s="43"/>
      <c r="O10" s="44" t="str">
        <f t="shared" ref="O10:O29" si="4">IF(N10&lt;=3,"I",IF(N10&lt;=5,"A",IF(N10&lt;=7,"S",IF(N10=8,"O"))))</f>
        <v>I</v>
      </c>
      <c r="P10" s="43"/>
      <c r="Q10" s="45"/>
      <c r="R10" s="45"/>
      <c r="S10" s="45"/>
      <c r="T10" s="46">
        <f t="shared" ref="T10:T29" si="5">SUM(P10:S10)</f>
        <v>0</v>
      </c>
      <c r="U10" s="48" t="str">
        <f t="shared" ref="U10:U29" si="6">IF(T10&lt;=11,"I",IF(T10&lt;=13,"A",IF(T10&lt;=21,"S",IF(T10&lt;=22,"O"))))</f>
        <v>I</v>
      </c>
      <c r="V10" s="49">
        <v>0.0</v>
      </c>
      <c r="W10" s="48" t="str">
        <f t="shared" ref="W10:W29" si="7">IF(V10&lt;=1.8,"I",IF(V10&lt;=2.8,"A",IF(V10&lt;=5.9,"S",IF(V10&lt;=9,"O"))))</f>
        <v>I</v>
      </c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ht="16.5" customHeight="1">
      <c r="A11" s="40">
        <f t="shared" ref="A11:A29" si="8">A10+1</f>
        <v>2</v>
      </c>
      <c r="B11" s="41"/>
      <c r="C11" s="42"/>
      <c r="D11" s="43"/>
      <c r="E11" s="44" t="str">
        <f t="shared" si="1"/>
        <v>I</v>
      </c>
      <c r="F11" s="43"/>
      <c r="G11" s="45"/>
      <c r="H11" s="45"/>
      <c r="I11" s="45"/>
      <c r="J11" s="46">
        <f t="shared" si="2"/>
        <v>0</v>
      </c>
      <c r="K11" s="44" t="str">
        <f t="shared" si="3"/>
        <v>I</v>
      </c>
      <c r="L11" s="49">
        <v>0.0</v>
      </c>
      <c r="M11" s="44" t="str">
        <f t="shared" ref="M11:M29" si="9">IF(L11&lt;=1.8,"I",IF(L11&lt;=2.8,"A",IF(L11&lt;=5,"S",IF(L11&lt;=10,"O"))))</f>
        <v>I</v>
      </c>
      <c r="N11" s="43"/>
      <c r="O11" s="44" t="str">
        <f t="shared" si="4"/>
        <v>I</v>
      </c>
      <c r="P11" s="50"/>
      <c r="Q11" s="51"/>
      <c r="R11" s="51"/>
      <c r="S11" s="51"/>
      <c r="T11" s="46">
        <f t="shared" si="5"/>
        <v>0</v>
      </c>
      <c r="U11" s="48" t="str">
        <f t="shared" si="6"/>
        <v>I</v>
      </c>
      <c r="V11" s="49">
        <v>0.0</v>
      </c>
      <c r="W11" s="48" t="str">
        <f t="shared" si="7"/>
        <v>I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ht="16.5" customHeight="1">
      <c r="A12" s="40">
        <f t="shared" si="8"/>
        <v>3</v>
      </c>
      <c r="B12" s="41"/>
      <c r="C12" s="42"/>
      <c r="D12" s="43"/>
      <c r="E12" s="44" t="str">
        <f t="shared" si="1"/>
        <v>I</v>
      </c>
      <c r="F12" s="43"/>
      <c r="G12" s="45"/>
      <c r="H12" s="45"/>
      <c r="I12" s="45"/>
      <c r="J12" s="46">
        <f t="shared" si="2"/>
        <v>0</v>
      </c>
      <c r="K12" s="44" t="str">
        <f t="shared" si="3"/>
        <v>I</v>
      </c>
      <c r="L12" s="49">
        <v>0.0</v>
      </c>
      <c r="M12" s="44" t="str">
        <f t="shared" si="9"/>
        <v>I</v>
      </c>
      <c r="N12" s="50"/>
      <c r="O12" s="44" t="str">
        <f t="shared" si="4"/>
        <v>I</v>
      </c>
      <c r="P12" s="50"/>
      <c r="Q12" s="51"/>
      <c r="R12" s="51"/>
      <c r="S12" s="51"/>
      <c r="T12" s="46">
        <f t="shared" si="5"/>
        <v>0</v>
      </c>
      <c r="U12" s="48" t="str">
        <f t="shared" si="6"/>
        <v>I</v>
      </c>
      <c r="V12" s="49">
        <v>0.0</v>
      </c>
      <c r="W12" s="48" t="str">
        <f t="shared" si="7"/>
        <v>I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ht="16.5" customHeight="1">
      <c r="A13" s="40">
        <f t="shared" si="8"/>
        <v>4</v>
      </c>
      <c r="B13" s="41"/>
      <c r="C13" s="42"/>
      <c r="D13" s="43"/>
      <c r="E13" s="44" t="str">
        <f t="shared" si="1"/>
        <v>I</v>
      </c>
      <c r="F13" s="43"/>
      <c r="G13" s="45"/>
      <c r="H13" s="45"/>
      <c r="I13" s="45"/>
      <c r="J13" s="46">
        <f t="shared" si="2"/>
        <v>0</v>
      </c>
      <c r="K13" s="44" t="str">
        <f t="shared" si="3"/>
        <v>I</v>
      </c>
      <c r="L13" s="49">
        <v>0.0</v>
      </c>
      <c r="M13" s="44" t="str">
        <f t="shared" si="9"/>
        <v>I</v>
      </c>
      <c r="N13" s="50"/>
      <c r="O13" s="44" t="str">
        <f t="shared" si="4"/>
        <v>I</v>
      </c>
      <c r="P13" s="50"/>
      <c r="Q13" s="51"/>
      <c r="R13" s="51"/>
      <c r="S13" s="51"/>
      <c r="T13" s="46">
        <f t="shared" si="5"/>
        <v>0</v>
      </c>
      <c r="U13" s="48" t="str">
        <f t="shared" si="6"/>
        <v>I</v>
      </c>
      <c r="V13" s="49">
        <v>0.0</v>
      </c>
      <c r="W13" s="48" t="str">
        <f t="shared" si="7"/>
        <v>I</v>
      </c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ht="16.5" customHeight="1">
      <c r="A14" s="40">
        <f t="shared" si="8"/>
        <v>5</v>
      </c>
      <c r="B14" s="41"/>
      <c r="C14" s="42"/>
      <c r="D14" s="43"/>
      <c r="E14" s="44" t="str">
        <f t="shared" si="1"/>
        <v>I</v>
      </c>
      <c r="F14" s="43"/>
      <c r="G14" s="45"/>
      <c r="H14" s="45"/>
      <c r="I14" s="45"/>
      <c r="J14" s="46">
        <f t="shared" si="2"/>
        <v>0</v>
      </c>
      <c r="K14" s="44" t="str">
        <f t="shared" si="3"/>
        <v>I</v>
      </c>
      <c r="L14" s="49">
        <v>0.0</v>
      </c>
      <c r="M14" s="44" t="str">
        <f t="shared" si="9"/>
        <v>I</v>
      </c>
      <c r="N14" s="50"/>
      <c r="O14" s="44" t="str">
        <f t="shared" si="4"/>
        <v>I</v>
      </c>
      <c r="P14" s="50"/>
      <c r="Q14" s="51"/>
      <c r="R14" s="51"/>
      <c r="S14" s="51"/>
      <c r="T14" s="46">
        <f t="shared" si="5"/>
        <v>0</v>
      </c>
      <c r="U14" s="48" t="str">
        <f t="shared" si="6"/>
        <v>I</v>
      </c>
      <c r="V14" s="49">
        <v>0.0</v>
      </c>
      <c r="W14" s="48" t="str">
        <f t="shared" si="7"/>
        <v>I</v>
      </c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ht="16.5" customHeight="1">
      <c r="A15" s="40">
        <f t="shared" si="8"/>
        <v>6</v>
      </c>
      <c r="B15" s="41"/>
      <c r="C15" s="42"/>
      <c r="D15" s="43"/>
      <c r="E15" s="44" t="str">
        <f t="shared" si="1"/>
        <v>I</v>
      </c>
      <c r="F15" s="43"/>
      <c r="G15" s="45"/>
      <c r="H15" s="45"/>
      <c r="I15" s="45"/>
      <c r="J15" s="46">
        <f t="shared" si="2"/>
        <v>0</v>
      </c>
      <c r="K15" s="44" t="str">
        <f t="shared" si="3"/>
        <v>I</v>
      </c>
      <c r="L15" s="49">
        <v>0.0</v>
      </c>
      <c r="M15" s="44" t="str">
        <f t="shared" si="9"/>
        <v>I</v>
      </c>
      <c r="N15" s="50"/>
      <c r="O15" s="44" t="str">
        <f t="shared" si="4"/>
        <v>I</v>
      </c>
      <c r="P15" s="50"/>
      <c r="Q15" s="51"/>
      <c r="R15" s="51"/>
      <c r="S15" s="51"/>
      <c r="T15" s="46">
        <f t="shared" si="5"/>
        <v>0</v>
      </c>
      <c r="U15" s="48" t="str">
        <f t="shared" si="6"/>
        <v>I</v>
      </c>
      <c r="V15" s="49">
        <v>0.0</v>
      </c>
      <c r="W15" s="48" t="str">
        <f t="shared" si="7"/>
        <v>I</v>
      </c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ht="16.5" customHeight="1">
      <c r="A16" s="40">
        <f t="shared" si="8"/>
        <v>7</v>
      </c>
      <c r="B16" s="41"/>
      <c r="C16" s="42"/>
      <c r="D16" s="43"/>
      <c r="E16" s="44" t="str">
        <f t="shared" si="1"/>
        <v>I</v>
      </c>
      <c r="F16" s="43"/>
      <c r="G16" s="45"/>
      <c r="H16" s="45"/>
      <c r="I16" s="45"/>
      <c r="J16" s="46">
        <f t="shared" si="2"/>
        <v>0</v>
      </c>
      <c r="K16" s="44" t="str">
        <f t="shared" si="3"/>
        <v>I</v>
      </c>
      <c r="L16" s="49">
        <v>0.0</v>
      </c>
      <c r="M16" s="44" t="str">
        <f t="shared" si="9"/>
        <v>I</v>
      </c>
      <c r="N16" s="50"/>
      <c r="O16" s="44" t="str">
        <f t="shared" si="4"/>
        <v>I</v>
      </c>
      <c r="P16" s="50"/>
      <c r="Q16" s="51"/>
      <c r="R16" s="51"/>
      <c r="S16" s="51"/>
      <c r="T16" s="46">
        <f t="shared" si="5"/>
        <v>0</v>
      </c>
      <c r="U16" s="48" t="str">
        <f t="shared" si="6"/>
        <v>I</v>
      </c>
      <c r="V16" s="49">
        <v>0.0</v>
      </c>
      <c r="W16" s="48" t="str">
        <f t="shared" si="7"/>
        <v>I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ht="16.5" customHeight="1">
      <c r="A17" s="40">
        <f t="shared" si="8"/>
        <v>8</v>
      </c>
      <c r="B17" s="41"/>
      <c r="C17" s="42"/>
      <c r="D17" s="43"/>
      <c r="E17" s="44" t="str">
        <f t="shared" si="1"/>
        <v>I</v>
      </c>
      <c r="F17" s="43"/>
      <c r="G17" s="45"/>
      <c r="H17" s="45"/>
      <c r="I17" s="45"/>
      <c r="J17" s="46">
        <f t="shared" si="2"/>
        <v>0</v>
      </c>
      <c r="K17" s="44" t="str">
        <f t="shared" si="3"/>
        <v>I</v>
      </c>
      <c r="L17" s="49">
        <v>0.0</v>
      </c>
      <c r="M17" s="44" t="str">
        <f t="shared" si="9"/>
        <v>I</v>
      </c>
      <c r="N17" s="50"/>
      <c r="O17" s="44" t="str">
        <f t="shared" si="4"/>
        <v>I</v>
      </c>
      <c r="P17" s="50"/>
      <c r="Q17" s="51"/>
      <c r="R17" s="51"/>
      <c r="S17" s="51"/>
      <c r="T17" s="46">
        <f t="shared" si="5"/>
        <v>0</v>
      </c>
      <c r="U17" s="48" t="str">
        <f t="shared" si="6"/>
        <v>I</v>
      </c>
      <c r="V17" s="49">
        <v>0.0</v>
      </c>
      <c r="W17" s="48" t="str">
        <f t="shared" si="7"/>
        <v>I</v>
      </c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ht="16.5" customHeight="1">
      <c r="A18" s="40">
        <f t="shared" si="8"/>
        <v>9</v>
      </c>
      <c r="B18" s="41"/>
      <c r="C18" s="42"/>
      <c r="D18" s="43"/>
      <c r="E18" s="44" t="str">
        <f t="shared" si="1"/>
        <v>I</v>
      </c>
      <c r="F18" s="43"/>
      <c r="G18" s="45"/>
      <c r="H18" s="45"/>
      <c r="I18" s="45"/>
      <c r="J18" s="46">
        <f t="shared" si="2"/>
        <v>0</v>
      </c>
      <c r="K18" s="44" t="str">
        <f t="shared" si="3"/>
        <v>I</v>
      </c>
      <c r="L18" s="49">
        <v>0.0</v>
      </c>
      <c r="M18" s="44" t="str">
        <f t="shared" si="9"/>
        <v>I</v>
      </c>
      <c r="N18" s="50"/>
      <c r="O18" s="44" t="str">
        <f t="shared" si="4"/>
        <v>I</v>
      </c>
      <c r="P18" s="50"/>
      <c r="Q18" s="51"/>
      <c r="R18" s="51"/>
      <c r="S18" s="51"/>
      <c r="T18" s="46">
        <f t="shared" si="5"/>
        <v>0</v>
      </c>
      <c r="U18" s="48" t="str">
        <f t="shared" si="6"/>
        <v>I</v>
      </c>
      <c r="V18" s="49">
        <v>0.0</v>
      </c>
      <c r="W18" s="48" t="str">
        <f t="shared" si="7"/>
        <v>I</v>
      </c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ht="16.5" customHeight="1">
      <c r="A19" s="40">
        <f t="shared" si="8"/>
        <v>10</v>
      </c>
      <c r="B19" s="41"/>
      <c r="C19" s="42"/>
      <c r="D19" s="43"/>
      <c r="E19" s="44" t="str">
        <f t="shared" si="1"/>
        <v>I</v>
      </c>
      <c r="F19" s="43"/>
      <c r="G19" s="45"/>
      <c r="H19" s="45"/>
      <c r="I19" s="45"/>
      <c r="J19" s="46">
        <f t="shared" si="2"/>
        <v>0</v>
      </c>
      <c r="K19" s="44" t="str">
        <f t="shared" si="3"/>
        <v>I</v>
      </c>
      <c r="L19" s="49">
        <v>0.0</v>
      </c>
      <c r="M19" s="44" t="str">
        <f t="shared" si="9"/>
        <v>I</v>
      </c>
      <c r="N19" s="50"/>
      <c r="O19" s="44" t="str">
        <f t="shared" si="4"/>
        <v>I</v>
      </c>
      <c r="P19" s="50"/>
      <c r="Q19" s="51"/>
      <c r="R19" s="51"/>
      <c r="S19" s="51"/>
      <c r="T19" s="46">
        <f t="shared" si="5"/>
        <v>0</v>
      </c>
      <c r="U19" s="48" t="str">
        <f t="shared" si="6"/>
        <v>I</v>
      </c>
      <c r="V19" s="49">
        <v>0.0</v>
      </c>
      <c r="W19" s="48" t="str">
        <f t="shared" si="7"/>
        <v>I</v>
      </c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ht="16.5" customHeight="1">
      <c r="A20" s="40">
        <f t="shared" si="8"/>
        <v>11</v>
      </c>
      <c r="B20" s="41"/>
      <c r="C20" s="42"/>
      <c r="D20" s="43"/>
      <c r="E20" s="44" t="str">
        <f t="shared" si="1"/>
        <v>I</v>
      </c>
      <c r="F20" s="43"/>
      <c r="G20" s="45"/>
      <c r="H20" s="45"/>
      <c r="I20" s="45"/>
      <c r="J20" s="46">
        <f t="shared" si="2"/>
        <v>0</v>
      </c>
      <c r="K20" s="44" t="str">
        <f t="shared" si="3"/>
        <v>I</v>
      </c>
      <c r="L20" s="49">
        <v>0.0</v>
      </c>
      <c r="M20" s="44" t="str">
        <f t="shared" si="9"/>
        <v>I</v>
      </c>
      <c r="N20" s="50"/>
      <c r="O20" s="44" t="str">
        <f t="shared" si="4"/>
        <v>I</v>
      </c>
      <c r="P20" s="50"/>
      <c r="Q20" s="51"/>
      <c r="R20" s="51"/>
      <c r="S20" s="51"/>
      <c r="T20" s="46">
        <f t="shared" si="5"/>
        <v>0</v>
      </c>
      <c r="U20" s="48" t="str">
        <f t="shared" si="6"/>
        <v>I</v>
      </c>
      <c r="V20" s="49">
        <v>0.0</v>
      </c>
      <c r="W20" s="48" t="str">
        <f t="shared" si="7"/>
        <v>I</v>
      </c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ht="16.5" customHeight="1">
      <c r="A21" s="40">
        <f t="shared" si="8"/>
        <v>12</v>
      </c>
      <c r="B21" s="41"/>
      <c r="C21" s="42"/>
      <c r="D21" s="43"/>
      <c r="E21" s="44" t="str">
        <f t="shared" si="1"/>
        <v>I</v>
      </c>
      <c r="F21" s="43"/>
      <c r="G21" s="45"/>
      <c r="H21" s="45"/>
      <c r="I21" s="45"/>
      <c r="J21" s="46">
        <f t="shared" si="2"/>
        <v>0</v>
      </c>
      <c r="K21" s="44" t="str">
        <f t="shared" si="3"/>
        <v>I</v>
      </c>
      <c r="L21" s="49">
        <v>0.0</v>
      </c>
      <c r="M21" s="44" t="str">
        <f t="shared" si="9"/>
        <v>I</v>
      </c>
      <c r="N21" s="50"/>
      <c r="O21" s="44" t="str">
        <f t="shared" si="4"/>
        <v>I</v>
      </c>
      <c r="P21" s="50"/>
      <c r="Q21" s="51"/>
      <c r="R21" s="51"/>
      <c r="S21" s="51"/>
      <c r="T21" s="46">
        <f t="shared" si="5"/>
        <v>0</v>
      </c>
      <c r="U21" s="48" t="str">
        <f t="shared" si="6"/>
        <v>I</v>
      </c>
      <c r="V21" s="49">
        <v>0.0</v>
      </c>
      <c r="W21" s="48" t="str">
        <f t="shared" si="7"/>
        <v>I</v>
      </c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ht="16.5" customHeight="1">
      <c r="A22" s="40">
        <f t="shared" si="8"/>
        <v>13</v>
      </c>
      <c r="B22" s="41"/>
      <c r="C22" s="42"/>
      <c r="D22" s="43"/>
      <c r="E22" s="44" t="str">
        <f t="shared" si="1"/>
        <v>I</v>
      </c>
      <c r="F22" s="43"/>
      <c r="G22" s="45"/>
      <c r="H22" s="45"/>
      <c r="I22" s="45"/>
      <c r="J22" s="46">
        <f t="shared" si="2"/>
        <v>0</v>
      </c>
      <c r="K22" s="44" t="str">
        <f t="shared" si="3"/>
        <v>I</v>
      </c>
      <c r="L22" s="49">
        <v>0.0</v>
      </c>
      <c r="M22" s="44" t="str">
        <f t="shared" si="9"/>
        <v>I</v>
      </c>
      <c r="N22" s="50"/>
      <c r="O22" s="44" t="str">
        <f t="shared" si="4"/>
        <v>I</v>
      </c>
      <c r="P22" s="50"/>
      <c r="Q22" s="51"/>
      <c r="R22" s="51"/>
      <c r="S22" s="51"/>
      <c r="T22" s="46">
        <f t="shared" si="5"/>
        <v>0</v>
      </c>
      <c r="U22" s="48" t="str">
        <f t="shared" si="6"/>
        <v>I</v>
      </c>
      <c r="V22" s="49">
        <v>0.0</v>
      </c>
      <c r="W22" s="48" t="str">
        <f t="shared" si="7"/>
        <v>I</v>
      </c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ht="16.5" customHeight="1">
      <c r="A23" s="40">
        <f t="shared" si="8"/>
        <v>14</v>
      </c>
      <c r="B23" s="41"/>
      <c r="C23" s="42"/>
      <c r="D23" s="43"/>
      <c r="E23" s="44" t="str">
        <f t="shared" si="1"/>
        <v>I</v>
      </c>
      <c r="F23" s="43"/>
      <c r="G23" s="45"/>
      <c r="H23" s="45"/>
      <c r="I23" s="45"/>
      <c r="J23" s="46">
        <f t="shared" si="2"/>
        <v>0</v>
      </c>
      <c r="K23" s="44" t="str">
        <f t="shared" si="3"/>
        <v>I</v>
      </c>
      <c r="L23" s="49">
        <v>0.0</v>
      </c>
      <c r="M23" s="44" t="str">
        <f t="shared" si="9"/>
        <v>I</v>
      </c>
      <c r="N23" s="50"/>
      <c r="O23" s="44" t="str">
        <f t="shared" si="4"/>
        <v>I</v>
      </c>
      <c r="P23" s="50"/>
      <c r="Q23" s="51"/>
      <c r="R23" s="51"/>
      <c r="S23" s="51"/>
      <c r="T23" s="46">
        <f t="shared" si="5"/>
        <v>0</v>
      </c>
      <c r="U23" s="48" t="str">
        <f t="shared" si="6"/>
        <v>I</v>
      </c>
      <c r="V23" s="49">
        <v>0.0</v>
      </c>
      <c r="W23" s="48" t="str">
        <f t="shared" si="7"/>
        <v>I</v>
      </c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ht="16.5" customHeight="1">
      <c r="A24" s="40">
        <f t="shared" si="8"/>
        <v>15</v>
      </c>
      <c r="B24" s="41"/>
      <c r="C24" s="42"/>
      <c r="D24" s="43"/>
      <c r="E24" s="44" t="str">
        <f t="shared" si="1"/>
        <v>I</v>
      </c>
      <c r="F24" s="43"/>
      <c r="G24" s="45"/>
      <c r="H24" s="45"/>
      <c r="I24" s="45"/>
      <c r="J24" s="46">
        <f t="shared" si="2"/>
        <v>0</v>
      </c>
      <c r="K24" s="44" t="str">
        <f t="shared" si="3"/>
        <v>I</v>
      </c>
      <c r="L24" s="49">
        <v>0.0</v>
      </c>
      <c r="M24" s="44" t="str">
        <f t="shared" si="9"/>
        <v>I</v>
      </c>
      <c r="N24" s="50"/>
      <c r="O24" s="44" t="str">
        <f t="shared" si="4"/>
        <v>I</v>
      </c>
      <c r="P24" s="50"/>
      <c r="Q24" s="51"/>
      <c r="R24" s="51"/>
      <c r="S24" s="51"/>
      <c r="T24" s="46">
        <f t="shared" si="5"/>
        <v>0</v>
      </c>
      <c r="U24" s="48" t="str">
        <f t="shared" si="6"/>
        <v>I</v>
      </c>
      <c r="V24" s="49">
        <v>0.0</v>
      </c>
      <c r="W24" s="48" t="str">
        <f t="shared" si="7"/>
        <v>I</v>
      </c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ht="16.5" customHeight="1">
      <c r="A25" s="40">
        <f t="shared" si="8"/>
        <v>16</v>
      </c>
      <c r="B25" s="41"/>
      <c r="C25" s="42"/>
      <c r="D25" s="43"/>
      <c r="E25" s="44" t="str">
        <f t="shared" si="1"/>
        <v>I</v>
      </c>
      <c r="F25" s="43"/>
      <c r="G25" s="45"/>
      <c r="H25" s="45"/>
      <c r="I25" s="45"/>
      <c r="J25" s="46">
        <f t="shared" si="2"/>
        <v>0</v>
      </c>
      <c r="K25" s="44" t="str">
        <f t="shared" si="3"/>
        <v>I</v>
      </c>
      <c r="L25" s="49">
        <v>0.0</v>
      </c>
      <c r="M25" s="44" t="str">
        <f t="shared" si="9"/>
        <v>I</v>
      </c>
      <c r="N25" s="50"/>
      <c r="O25" s="44" t="str">
        <f t="shared" si="4"/>
        <v>I</v>
      </c>
      <c r="P25" s="50"/>
      <c r="Q25" s="51"/>
      <c r="R25" s="51"/>
      <c r="S25" s="51"/>
      <c r="T25" s="46">
        <f t="shared" si="5"/>
        <v>0</v>
      </c>
      <c r="U25" s="48" t="str">
        <f t="shared" si="6"/>
        <v>I</v>
      </c>
      <c r="V25" s="49">
        <v>0.0</v>
      </c>
      <c r="W25" s="48" t="str">
        <f t="shared" si="7"/>
        <v>I</v>
      </c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ht="16.5" customHeight="1">
      <c r="A26" s="40">
        <f t="shared" si="8"/>
        <v>17</v>
      </c>
      <c r="B26" s="41"/>
      <c r="C26" s="42"/>
      <c r="D26" s="43"/>
      <c r="E26" s="44" t="str">
        <f t="shared" si="1"/>
        <v>I</v>
      </c>
      <c r="F26" s="43"/>
      <c r="G26" s="45"/>
      <c r="H26" s="45"/>
      <c r="I26" s="45"/>
      <c r="J26" s="46">
        <f t="shared" si="2"/>
        <v>0</v>
      </c>
      <c r="K26" s="44" t="str">
        <f t="shared" si="3"/>
        <v>I</v>
      </c>
      <c r="L26" s="49">
        <v>0.0</v>
      </c>
      <c r="M26" s="44" t="str">
        <f t="shared" si="9"/>
        <v>I</v>
      </c>
      <c r="N26" s="50"/>
      <c r="O26" s="44" t="str">
        <f t="shared" si="4"/>
        <v>I</v>
      </c>
      <c r="P26" s="50"/>
      <c r="Q26" s="51"/>
      <c r="R26" s="51"/>
      <c r="S26" s="51"/>
      <c r="T26" s="46">
        <f t="shared" si="5"/>
        <v>0</v>
      </c>
      <c r="U26" s="48" t="str">
        <f t="shared" si="6"/>
        <v>I</v>
      </c>
      <c r="V26" s="49">
        <v>0.0</v>
      </c>
      <c r="W26" s="48" t="str">
        <f t="shared" si="7"/>
        <v>I</v>
      </c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ht="16.5" customHeight="1">
      <c r="A27" s="40">
        <f t="shared" si="8"/>
        <v>18</v>
      </c>
      <c r="B27" s="41"/>
      <c r="C27" s="42"/>
      <c r="D27" s="43"/>
      <c r="E27" s="44" t="str">
        <f t="shared" si="1"/>
        <v>I</v>
      </c>
      <c r="F27" s="43"/>
      <c r="G27" s="45"/>
      <c r="H27" s="45"/>
      <c r="I27" s="45"/>
      <c r="J27" s="46">
        <f t="shared" si="2"/>
        <v>0</v>
      </c>
      <c r="K27" s="44" t="str">
        <f t="shared" si="3"/>
        <v>I</v>
      </c>
      <c r="L27" s="49">
        <v>0.0</v>
      </c>
      <c r="M27" s="44" t="str">
        <f t="shared" si="9"/>
        <v>I</v>
      </c>
      <c r="N27" s="50"/>
      <c r="O27" s="44" t="str">
        <f t="shared" si="4"/>
        <v>I</v>
      </c>
      <c r="P27" s="50"/>
      <c r="Q27" s="51"/>
      <c r="R27" s="51"/>
      <c r="S27" s="51"/>
      <c r="T27" s="46">
        <f t="shared" si="5"/>
        <v>0</v>
      </c>
      <c r="U27" s="48" t="str">
        <f t="shared" si="6"/>
        <v>I</v>
      </c>
      <c r="V27" s="49">
        <v>0.0</v>
      </c>
      <c r="W27" s="48" t="str">
        <f t="shared" si="7"/>
        <v>I</v>
      </c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ht="16.5" customHeight="1">
      <c r="A28" s="40">
        <f t="shared" si="8"/>
        <v>19</v>
      </c>
      <c r="B28" s="52"/>
      <c r="C28" s="53"/>
      <c r="D28" s="50"/>
      <c r="E28" s="44" t="str">
        <f t="shared" si="1"/>
        <v>I</v>
      </c>
      <c r="F28" s="50"/>
      <c r="G28" s="51"/>
      <c r="H28" s="51"/>
      <c r="I28" s="51"/>
      <c r="J28" s="46">
        <f t="shared" si="2"/>
        <v>0</v>
      </c>
      <c r="K28" s="44" t="str">
        <f t="shared" si="3"/>
        <v>I</v>
      </c>
      <c r="L28" s="49">
        <v>0.0</v>
      </c>
      <c r="M28" s="44" t="str">
        <f t="shared" si="9"/>
        <v>I</v>
      </c>
      <c r="N28" s="50"/>
      <c r="O28" s="44" t="str">
        <f t="shared" si="4"/>
        <v>I</v>
      </c>
      <c r="P28" s="50"/>
      <c r="Q28" s="51"/>
      <c r="R28" s="51"/>
      <c r="S28" s="51"/>
      <c r="T28" s="46">
        <f t="shared" si="5"/>
        <v>0</v>
      </c>
      <c r="U28" s="48" t="str">
        <f t="shared" si="6"/>
        <v>I</v>
      </c>
      <c r="V28" s="49">
        <v>0.0</v>
      </c>
      <c r="W28" s="48" t="str">
        <f t="shared" si="7"/>
        <v>I</v>
      </c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ht="16.5" customHeight="1">
      <c r="A29" s="40">
        <f t="shared" si="8"/>
        <v>20</v>
      </c>
      <c r="B29" s="52"/>
      <c r="C29" s="53"/>
      <c r="D29" s="50"/>
      <c r="E29" s="44" t="str">
        <f t="shared" si="1"/>
        <v>I</v>
      </c>
      <c r="F29" s="50"/>
      <c r="G29" s="51"/>
      <c r="H29" s="51"/>
      <c r="I29" s="51"/>
      <c r="J29" s="46">
        <f t="shared" si="2"/>
        <v>0</v>
      </c>
      <c r="K29" s="44" t="str">
        <f t="shared" si="3"/>
        <v>I</v>
      </c>
      <c r="L29" s="49">
        <v>0.0</v>
      </c>
      <c r="M29" s="44" t="str">
        <f t="shared" si="9"/>
        <v>I</v>
      </c>
      <c r="N29" s="50"/>
      <c r="O29" s="44" t="str">
        <f t="shared" si="4"/>
        <v>I</v>
      </c>
      <c r="P29" s="50"/>
      <c r="Q29" s="51"/>
      <c r="R29" s="51"/>
      <c r="S29" s="51"/>
      <c r="T29" s="46">
        <f t="shared" si="5"/>
        <v>0</v>
      </c>
      <c r="U29" s="48" t="str">
        <f t="shared" si="6"/>
        <v>I</v>
      </c>
      <c r="V29" s="49">
        <v>0.0</v>
      </c>
      <c r="W29" s="54" t="str">
        <f t="shared" si="7"/>
        <v>I</v>
      </c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ht="15.0" customHeight="1">
      <c r="A30" s="7"/>
      <c r="B30" s="55" t="s">
        <v>25</v>
      </c>
      <c r="C30" s="56" t="s">
        <v>26</v>
      </c>
      <c r="D30" s="57" t="str">
        <f>AVERAGE(D10:D29)</f>
        <v>#DIV/0!</v>
      </c>
      <c r="E30" s="58"/>
      <c r="F30" s="59" t="str">
        <f t="shared" ref="F30:J30" si="10">AVERAGE(F10:F29)</f>
        <v>#DIV/0!</v>
      </c>
      <c r="G30" s="59" t="str">
        <f t="shared" si="10"/>
        <v>#DIV/0!</v>
      </c>
      <c r="H30" s="60" t="str">
        <f t="shared" si="10"/>
        <v>#DIV/0!</v>
      </c>
      <c r="I30" s="60" t="str">
        <f t="shared" si="10"/>
        <v>#DIV/0!</v>
      </c>
      <c r="J30" s="59">
        <f t="shared" si="10"/>
        <v>0</v>
      </c>
      <c r="K30" s="56"/>
      <c r="L30" s="59">
        <f>AVERAGE(L10:L29)</f>
        <v>0.25</v>
      </c>
      <c r="M30" s="61"/>
      <c r="N30" s="57" t="str">
        <f>AVERAGE(N10:N29)</f>
        <v>#DIV/0!</v>
      </c>
      <c r="O30" s="58"/>
      <c r="P30" s="59" t="str">
        <f t="shared" ref="P30:T30" si="11">AVERAGE(P10:P29)</f>
        <v>#DIV/0!</v>
      </c>
      <c r="Q30" s="59" t="str">
        <f t="shared" si="11"/>
        <v>#DIV/0!</v>
      </c>
      <c r="R30" s="60" t="str">
        <f t="shared" si="11"/>
        <v>#DIV/0!</v>
      </c>
      <c r="S30" s="60" t="str">
        <f t="shared" si="11"/>
        <v>#DIV/0!</v>
      </c>
      <c r="T30" s="59">
        <f t="shared" si="11"/>
        <v>0</v>
      </c>
      <c r="U30" s="61"/>
      <c r="V30" s="59">
        <f>AVERAGE(V10:V29)</f>
        <v>0</v>
      </c>
      <c r="W30" s="61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ht="12.75" customHeight="1">
      <c r="A31" s="7"/>
      <c r="B31" s="62">
        <f>COUNTIF(B$10:B$29,"M")</f>
        <v>0</v>
      </c>
      <c r="C31" s="53" t="s">
        <v>27</v>
      </c>
      <c r="D31" s="63" t="str">
        <f>STDEV(D10:D29)</f>
        <v>#DIV/0!</v>
      </c>
      <c r="E31" s="53"/>
      <c r="F31" s="63" t="str">
        <f t="shared" ref="F31:J31" si="12">STDEV(F10:F29)</f>
        <v>#DIV/0!</v>
      </c>
      <c r="G31" s="63" t="str">
        <f t="shared" si="12"/>
        <v>#DIV/0!</v>
      </c>
      <c r="H31" s="64" t="str">
        <f t="shared" si="12"/>
        <v>#DIV/0!</v>
      </c>
      <c r="I31" s="64" t="str">
        <f t="shared" si="12"/>
        <v>#DIV/0!</v>
      </c>
      <c r="J31" s="63">
        <f t="shared" si="12"/>
        <v>0</v>
      </c>
      <c r="K31" s="53"/>
      <c r="L31" s="63">
        <f>STDEV(L10:L29)</f>
        <v>1.118033989</v>
      </c>
      <c r="M31" s="65"/>
      <c r="N31" s="63" t="str">
        <f>STDEV(N10:N29)</f>
        <v>#DIV/0!</v>
      </c>
      <c r="O31" s="53"/>
      <c r="P31" s="63" t="str">
        <f t="shared" ref="P31:T31" si="13">STDEV(P10:P29)</f>
        <v>#DIV/0!</v>
      </c>
      <c r="Q31" s="63" t="str">
        <f t="shared" si="13"/>
        <v>#DIV/0!</v>
      </c>
      <c r="R31" s="64" t="str">
        <f t="shared" si="13"/>
        <v>#DIV/0!</v>
      </c>
      <c r="S31" s="64" t="str">
        <f t="shared" si="13"/>
        <v>#DIV/0!</v>
      </c>
      <c r="T31" s="63">
        <f t="shared" si="13"/>
        <v>0</v>
      </c>
      <c r="U31" s="65"/>
      <c r="V31" s="63">
        <f>STDEV(V10:V29)</f>
        <v>0</v>
      </c>
      <c r="W31" s="65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ht="12.75" customHeight="1">
      <c r="A32" s="7"/>
      <c r="B32" s="55" t="s">
        <v>28</v>
      </c>
      <c r="C32" s="53" t="s">
        <v>29</v>
      </c>
      <c r="D32" s="66">
        <f>COUNTIF(E10:E29,"I")</f>
        <v>20</v>
      </c>
      <c r="E32" s="67">
        <f>D32/COUNTA(E10:E29)</f>
        <v>1</v>
      </c>
      <c r="F32" s="66"/>
      <c r="G32" s="68"/>
      <c r="H32" s="67"/>
      <c r="I32" s="68"/>
      <c r="J32" s="68">
        <f>COUNTIF(K10:K29,"I")</f>
        <v>20</v>
      </c>
      <c r="K32" s="67">
        <f>J32/COUNTA(K10:K29)</f>
        <v>1</v>
      </c>
      <c r="L32" s="68">
        <f>COUNTIF(M10:M29,"I")</f>
        <v>19</v>
      </c>
      <c r="M32" s="67">
        <f>L32/COUNTA(M10:M29)</f>
        <v>0.95</v>
      </c>
      <c r="N32" s="66">
        <f>COUNTIF(O10:O29,"I")</f>
        <v>20</v>
      </c>
      <c r="O32" s="67">
        <f>N32/COUNTA(O10:O29)</f>
        <v>1</v>
      </c>
      <c r="P32" s="66"/>
      <c r="Q32" s="69"/>
      <c r="R32" s="67"/>
      <c r="S32" s="68"/>
      <c r="T32" s="68">
        <f>COUNTIF(U10:U29,"I")</f>
        <v>20</v>
      </c>
      <c r="U32" s="70">
        <f>T32/COUNTA(U10:U29)</f>
        <v>1</v>
      </c>
      <c r="V32" s="68">
        <f>COUNTIF(W10:W29,"I")</f>
        <v>20</v>
      </c>
      <c r="W32" s="70">
        <f>V32/COUNTA(W10:W29)</f>
        <v>1</v>
      </c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ht="12.75" customHeight="1">
      <c r="A33" s="7"/>
      <c r="B33" s="62">
        <f>COUNTIF(B$10:B$29,"F")</f>
        <v>0</v>
      </c>
      <c r="C33" s="53" t="s">
        <v>30</v>
      </c>
      <c r="D33" s="66">
        <f>COUNTIF(E10:E29,"A")</f>
        <v>0</v>
      </c>
      <c r="E33" s="71">
        <f>D33/COUNTA(E10:E29)</f>
        <v>0</v>
      </c>
      <c r="F33" s="66"/>
      <c r="G33" s="72"/>
      <c r="H33" s="73"/>
      <c r="I33" s="68"/>
      <c r="J33" s="68">
        <f>COUNTIF(K10:K29,"A")</f>
        <v>0</v>
      </c>
      <c r="K33" s="74">
        <f>J33/COUNTA(K10:K29)</f>
        <v>0</v>
      </c>
      <c r="L33" s="68">
        <f>COUNTIF(M10:M29,"A")</f>
        <v>0</v>
      </c>
      <c r="M33" s="74">
        <f>L33/COUNTA(M10:M29)</f>
        <v>0</v>
      </c>
      <c r="N33" s="66">
        <f>COUNTIF(O10:O29,"A")</f>
        <v>0</v>
      </c>
      <c r="O33" s="71">
        <f>N33/COUNTA(O10:O29)</f>
        <v>0</v>
      </c>
      <c r="P33" s="66"/>
      <c r="Q33" s="72"/>
      <c r="R33" s="73"/>
      <c r="S33" s="68"/>
      <c r="T33" s="68">
        <f>COUNTIF(U10:U29,"A")</f>
        <v>0</v>
      </c>
      <c r="U33" s="71">
        <f>T33/COUNTA(U10:U29)</f>
        <v>0</v>
      </c>
      <c r="V33" s="68">
        <f>COUNTIF(W10:W29,"A")</f>
        <v>0</v>
      </c>
      <c r="W33" s="71">
        <f>V33/COUNTA(W10:W29)</f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ht="12.75" customHeight="1">
      <c r="A34" s="7"/>
      <c r="B34" s="62"/>
      <c r="C34" s="53" t="s">
        <v>31</v>
      </c>
      <c r="D34" s="66">
        <f>COUNTIF(E10:E29,"S")</f>
        <v>0</v>
      </c>
      <c r="E34" s="71">
        <f>D34/COUNTA(E10:E29)</f>
        <v>0</v>
      </c>
      <c r="F34" s="66"/>
      <c r="G34" s="72"/>
      <c r="H34" s="73"/>
      <c r="I34" s="68"/>
      <c r="J34" s="68">
        <f>COUNTIF(K10:K29,"S")</f>
        <v>0</v>
      </c>
      <c r="K34" s="74">
        <f>J34/COUNTA(K10:K29)</f>
        <v>0</v>
      </c>
      <c r="L34" s="68">
        <f>COUNTIF(M10:M29,"S")</f>
        <v>1</v>
      </c>
      <c r="M34" s="74">
        <f>L34/COUNTA(M10:M29)</f>
        <v>0.05</v>
      </c>
      <c r="N34" s="66">
        <f>COUNTIF(O10:O29,"S")</f>
        <v>0</v>
      </c>
      <c r="O34" s="71">
        <f>N34/COUNTA(O10:O29)</f>
        <v>0</v>
      </c>
      <c r="P34" s="66"/>
      <c r="Q34" s="72"/>
      <c r="R34" s="73"/>
      <c r="S34" s="68"/>
      <c r="T34" s="68">
        <f>COUNTIF(U10:U29,"S")</f>
        <v>0</v>
      </c>
      <c r="U34" s="71">
        <f>T34/COUNTA(U10:U29)</f>
        <v>0</v>
      </c>
      <c r="V34" s="68">
        <f>COUNTIF(W10:W29,"S")</f>
        <v>0</v>
      </c>
      <c r="W34" s="71">
        <f>V34/COUNTA(W10:W29)</f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ht="12.75" customHeight="1">
      <c r="A35" s="7"/>
      <c r="B35" s="62"/>
      <c r="C35" s="53" t="s">
        <v>32</v>
      </c>
      <c r="D35" s="66">
        <f>COUNTIF(E10:E29,"O")</f>
        <v>0</v>
      </c>
      <c r="E35" s="71">
        <f>D35/COUNTA(E10:E29)</f>
        <v>0</v>
      </c>
      <c r="F35" s="66"/>
      <c r="G35" s="72"/>
      <c r="H35" s="73"/>
      <c r="I35" s="68"/>
      <c r="J35" s="68">
        <f>COUNTIF(K10:K29,"O")</f>
        <v>0</v>
      </c>
      <c r="K35" s="74">
        <f>J35/COUNTA(K10:K29)</f>
        <v>0</v>
      </c>
      <c r="L35" s="68">
        <f>COUNTIF(M10:M29,"O")</f>
        <v>0</v>
      </c>
      <c r="M35" s="74">
        <f>L35/COUNTA(M10:M29)</f>
        <v>0</v>
      </c>
      <c r="N35" s="66">
        <f>COUNTIF(O10:O29,"O")</f>
        <v>0</v>
      </c>
      <c r="O35" s="71">
        <f>N35/COUNTA(O10:O29)</f>
        <v>0</v>
      </c>
      <c r="P35" s="66"/>
      <c r="Q35" s="72"/>
      <c r="R35" s="73"/>
      <c r="S35" s="68"/>
      <c r="T35" s="68">
        <f>COUNTIF(U10:U29,"O")</f>
        <v>0</v>
      </c>
      <c r="U35" s="71">
        <f>T35/COUNTA(U10:U29)</f>
        <v>0</v>
      </c>
      <c r="V35" s="68">
        <f>COUNTIF(W10:W29,"O")</f>
        <v>0</v>
      </c>
      <c r="W35" s="71">
        <f>V35/COUNTA(W10:W29)</f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ht="7.5" customHeight="1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ht="12.75" customHeight="1">
      <c r="A37" s="7"/>
      <c r="B37" s="6"/>
      <c r="C37" s="6"/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ht="12.75" customHeigh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ht="12.75" customHeight="1">
      <c r="A41" s="7"/>
      <c r="B41" s="17"/>
      <c r="C41" s="18"/>
      <c r="D41" s="19" t="s">
        <v>6</v>
      </c>
      <c r="E41" s="20"/>
      <c r="F41" s="20"/>
      <c r="G41" s="20"/>
      <c r="H41" s="20"/>
      <c r="I41" s="20"/>
      <c r="J41" s="20"/>
      <c r="K41" s="21"/>
      <c r="L41" s="22" t="s">
        <v>7</v>
      </c>
      <c r="M41" s="23"/>
      <c r="N41" s="19" t="s">
        <v>8</v>
      </c>
      <c r="O41" s="20"/>
      <c r="P41" s="20"/>
      <c r="Q41" s="20"/>
      <c r="R41" s="20"/>
      <c r="S41" s="20"/>
      <c r="T41" s="20"/>
      <c r="U41" s="21"/>
      <c r="V41" s="22" t="s">
        <v>7</v>
      </c>
      <c r="W41" s="23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ht="12.75" customHeight="1">
      <c r="A42" s="7"/>
      <c r="B42" s="24"/>
      <c r="C42" s="25"/>
      <c r="D42" s="26" t="s">
        <v>33</v>
      </c>
      <c r="E42" s="27"/>
      <c r="F42" s="26" t="s">
        <v>11</v>
      </c>
      <c r="G42" s="28"/>
      <c r="H42" s="28"/>
      <c r="I42" s="28"/>
      <c r="J42" s="28"/>
      <c r="K42" s="27"/>
      <c r="L42" s="29"/>
      <c r="M42" s="30"/>
      <c r="N42" s="31" t="s">
        <v>12</v>
      </c>
      <c r="O42" s="27"/>
      <c r="P42" s="26" t="s">
        <v>13</v>
      </c>
      <c r="Q42" s="28"/>
      <c r="R42" s="28"/>
      <c r="S42" s="28"/>
      <c r="T42" s="28"/>
      <c r="U42" s="32"/>
      <c r="V42" s="29"/>
      <c r="W42" s="30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ht="12.75" customHeight="1">
      <c r="A43" s="7"/>
      <c r="B43" s="33"/>
      <c r="C43" s="77" t="s">
        <v>34</v>
      </c>
      <c r="D43" s="31" t="s">
        <v>16</v>
      </c>
      <c r="E43" s="27"/>
      <c r="F43" s="34" t="s">
        <v>17</v>
      </c>
      <c r="G43" s="35" t="s">
        <v>18</v>
      </c>
      <c r="H43" s="36" t="s">
        <v>19</v>
      </c>
      <c r="I43" s="37" t="s">
        <v>20</v>
      </c>
      <c r="J43" s="36" t="s">
        <v>21</v>
      </c>
      <c r="K43" s="37" t="s">
        <v>22</v>
      </c>
      <c r="L43" s="38" t="s">
        <v>23</v>
      </c>
      <c r="M43" s="37" t="s">
        <v>22</v>
      </c>
      <c r="N43" s="31" t="s">
        <v>16</v>
      </c>
      <c r="O43" s="27"/>
      <c r="P43" s="34" t="s">
        <v>17</v>
      </c>
      <c r="Q43" s="35" t="s">
        <v>18</v>
      </c>
      <c r="R43" s="36" t="s">
        <v>19</v>
      </c>
      <c r="S43" s="37" t="s">
        <v>20</v>
      </c>
      <c r="T43" s="36" t="s">
        <v>24</v>
      </c>
      <c r="U43" s="39" t="s">
        <v>22</v>
      </c>
      <c r="V43" s="38" t="s">
        <v>23</v>
      </c>
      <c r="W43" s="39" t="s">
        <v>22</v>
      </c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ht="12.75" customHeight="1">
      <c r="A44" s="7"/>
      <c r="B44" s="62"/>
      <c r="C44" s="53"/>
      <c r="D44" s="50"/>
      <c r="E44" s="44" t="str">
        <f t="shared" ref="E44:E45" si="14">IF(D44&lt;=4,"I",IF(D44&lt;=5,"A",IF(D44&lt;=7,"S",IF(D44=8,"O"))))</f>
        <v>I</v>
      </c>
      <c r="F44" s="50"/>
      <c r="G44" s="51"/>
      <c r="H44" s="51"/>
      <c r="I44" s="51"/>
      <c r="J44" s="46">
        <f t="shared" ref="J44:J45" si="15">SUM(F44:I44)</f>
        <v>0</v>
      </c>
      <c r="K44" s="44" t="str">
        <f t="shared" ref="K44:K45" si="16">IF(J44&lt;=11,"I",IF(J44&lt;=15,"A",IF(J44&lt;=21,"S",IF(J44&lt;=22,"O"))))</f>
        <v>I</v>
      </c>
      <c r="L44" s="49">
        <v>0.0</v>
      </c>
      <c r="M44" s="44" t="str">
        <f>IF(L44&lt;=1.8,"I",IF(L44&lt;=2.8,"A",IF(L44&lt;=5.9,"S",IF(L44&lt;=9,"O"))))</f>
        <v>I</v>
      </c>
      <c r="N44" s="50"/>
      <c r="O44" s="44" t="str">
        <f t="shared" ref="O44:O45" si="17">IF(N44&lt;=3,"I",IF(N44&lt;=5,"A",IF(N44&lt;=7,"S",IF(N44=8,"O"))))</f>
        <v>I</v>
      </c>
      <c r="P44" s="50"/>
      <c r="Q44" s="51"/>
      <c r="R44" s="51"/>
      <c r="S44" s="51"/>
      <c r="T44" s="46">
        <f t="shared" ref="T44:T45" si="18">SUM(P44:S44)</f>
        <v>0</v>
      </c>
      <c r="U44" s="48" t="str">
        <f t="shared" ref="U44:U45" si="19">IF(T44&lt;=11,"I",IF(T44&lt;=13,"A",IF(T44&lt;=21,"S",IF(T44&lt;=22,"O"))))</f>
        <v>I</v>
      </c>
      <c r="V44" s="49">
        <v>0.0</v>
      </c>
      <c r="W44" s="48" t="str">
        <f t="shared" ref="W44:W45" si="20">IF(V44&lt;=1.8,"I",IF(V44&lt;=2.8,"A",IF(V44&lt;=5.9,"S",IF(V44&lt;=9,"O"))))</f>
        <v>I</v>
      </c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ht="12.75" customHeight="1">
      <c r="A45" s="7"/>
      <c r="B45" s="62"/>
      <c r="C45" s="53"/>
      <c r="D45" s="50"/>
      <c r="E45" s="44" t="str">
        <f t="shared" si="14"/>
        <v>I</v>
      </c>
      <c r="F45" s="50"/>
      <c r="G45" s="51"/>
      <c r="H45" s="51"/>
      <c r="I45" s="51"/>
      <c r="J45" s="46">
        <f t="shared" si="15"/>
        <v>0</v>
      </c>
      <c r="K45" s="44" t="str">
        <f t="shared" si="16"/>
        <v>I</v>
      </c>
      <c r="L45" s="49">
        <v>0.0</v>
      </c>
      <c r="M45" s="44" t="str">
        <f>IF(L45&lt;=1.8,"I",IF(L45&lt;=2.8,"A",IF(L45&lt;=5,"S",IF(L45&lt;=10,"O"))))</f>
        <v>I</v>
      </c>
      <c r="N45" s="50"/>
      <c r="O45" s="44" t="str">
        <f t="shared" si="17"/>
        <v>I</v>
      </c>
      <c r="P45" s="50"/>
      <c r="Q45" s="51"/>
      <c r="R45" s="51"/>
      <c r="S45" s="51"/>
      <c r="T45" s="46">
        <f t="shared" si="18"/>
        <v>0</v>
      </c>
      <c r="U45" s="48" t="str">
        <f t="shared" si="19"/>
        <v>I</v>
      </c>
      <c r="V45" s="49">
        <v>0.0</v>
      </c>
      <c r="W45" s="48" t="str">
        <f t="shared" si="20"/>
        <v>I</v>
      </c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ht="12.75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ht="12.75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ht="12.75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ht="12.75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ht="12.75" customHeight="1">
      <c r="A50" s="7"/>
      <c r="B50" s="17"/>
      <c r="C50" s="18"/>
      <c r="D50" s="19" t="s">
        <v>6</v>
      </c>
      <c r="E50" s="20"/>
      <c r="F50" s="20"/>
      <c r="G50" s="20"/>
      <c r="H50" s="20"/>
      <c r="I50" s="20"/>
      <c r="J50" s="20"/>
      <c r="K50" s="21"/>
      <c r="L50" s="22" t="s">
        <v>7</v>
      </c>
      <c r="M50" s="23"/>
      <c r="N50" s="19" t="s">
        <v>8</v>
      </c>
      <c r="O50" s="20"/>
      <c r="P50" s="20"/>
      <c r="Q50" s="20"/>
      <c r="R50" s="20"/>
      <c r="S50" s="20"/>
      <c r="T50" s="20"/>
      <c r="U50" s="21"/>
      <c r="V50" s="22" t="s">
        <v>7</v>
      </c>
      <c r="W50" s="23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ht="12.75" customHeight="1">
      <c r="A51" s="7"/>
      <c r="B51" s="24"/>
      <c r="C51" s="25"/>
      <c r="D51" s="26" t="s">
        <v>35</v>
      </c>
      <c r="E51" s="27"/>
      <c r="F51" s="26" t="s">
        <v>11</v>
      </c>
      <c r="G51" s="28"/>
      <c r="H51" s="28"/>
      <c r="I51" s="28"/>
      <c r="J51" s="28"/>
      <c r="K51" s="27"/>
      <c r="L51" s="29"/>
      <c r="M51" s="30"/>
      <c r="N51" s="31" t="s">
        <v>12</v>
      </c>
      <c r="O51" s="27"/>
      <c r="P51" s="26" t="s">
        <v>13</v>
      </c>
      <c r="Q51" s="28"/>
      <c r="R51" s="28"/>
      <c r="S51" s="28"/>
      <c r="T51" s="28"/>
      <c r="U51" s="32"/>
      <c r="V51" s="29"/>
      <c r="W51" s="30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ht="12.75" customHeight="1">
      <c r="A52" s="7"/>
      <c r="B52" s="33"/>
      <c r="C52" s="77" t="s">
        <v>36</v>
      </c>
      <c r="D52" s="31" t="s">
        <v>16</v>
      </c>
      <c r="E52" s="27"/>
      <c r="F52" s="34" t="s">
        <v>17</v>
      </c>
      <c r="G52" s="35" t="s">
        <v>18</v>
      </c>
      <c r="H52" s="36" t="s">
        <v>19</v>
      </c>
      <c r="I52" s="37" t="s">
        <v>20</v>
      </c>
      <c r="J52" s="36" t="s">
        <v>21</v>
      </c>
      <c r="K52" s="37" t="s">
        <v>22</v>
      </c>
      <c r="L52" s="38" t="s">
        <v>23</v>
      </c>
      <c r="M52" s="37" t="s">
        <v>22</v>
      </c>
      <c r="N52" s="31" t="s">
        <v>16</v>
      </c>
      <c r="O52" s="27"/>
      <c r="P52" s="34" t="s">
        <v>17</v>
      </c>
      <c r="Q52" s="35" t="s">
        <v>18</v>
      </c>
      <c r="R52" s="36" t="s">
        <v>19</v>
      </c>
      <c r="S52" s="37" t="s">
        <v>20</v>
      </c>
      <c r="T52" s="36" t="s">
        <v>24</v>
      </c>
      <c r="U52" s="39" t="s">
        <v>22</v>
      </c>
      <c r="V52" s="38" t="s">
        <v>23</v>
      </c>
      <c r="W52" s="39" t="s">
        <v>22</v>
      </c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ht="12.75" customHeight="1">
      <c r="A53" s="7"/>
      <c r="B53" s="62"/>
      <c r="C53" s="53"/>
      <c r="D53" s="50"/>
      <c r="E53" s="44" t="str">
        <f t="shared" ref="E53:E54" si="21">IF(D53&lt;=4,"I",IF(D53&lt;=5,"A",IF(D53&lt;=7,"S",IF(D53=8,"O"))))</f>
        <v>I</v>
      </c>
      <c r="F53" s="50"/>
      <c r="G53" s="51"/>
      <c r="H53" s="51"/>
      <c r="I53" s="51"/>
      <c r="J53" s="46">
        <f t="shared" ref="J53:J54" si="22">SUM(F53:I53)</f>
        <v>0</v>
      </c>
      <c r="K53" s="44" t="str">
        <f t="shared" ref="K53:K54" si="23">IF(J53&lt;=11,"I",IF(J53&lt;=15,"A",IF(J53&lt;=21,"S",IF(J53&lt;=22,"O"))))</f>
        <v>I</v>
      </c>
      <c r="L53" s="49">
        <v>0.0</v>
      </c>
      <c r="M53" s="44" t="str">
        <f>IF(L53&lt;=1.8,"I",IF(L53&lt;=2.8,"A",IF(L53&lt;=5.9,"S",IF(L53&lt;=9,"O"))))</f>
        <v>I</v>
      </c>
      <c r="N53" s="50"/>
      <c r="O53" s="44" t="str">
        <f t="shared" ref="O53:O54" si="24">IF(N53&lt;=3,"I",IF(N53&lt;=5,"A",IF(N53&lt;=7,"S",IF(N53=8,"O"))))</f>
        <v>I</v>
      </c>
      <c r="P53" s="50"/>
      <c r="Q53" s="51"/>
      <c r="R53" s="51"/>
      <c r="S53" s="51"/>
      <c r="T53" s="46">
        <f t="shared" ref="T53:T54" si="25">SUM(P53:S53)</f>
        <v>0</v>
      </c>
      <c r="U53" s="48" t="str">
        <f t="shared" ref="U53:U54" si="26">IF(T53&lt;=11,"I",IF(T53&lt;=13,"A",IF(T53&lt;=21,"S",IF(T53&lt;=22,"O"))))</f>
        <v>I</v>
      </c>
      <c r="V53" s="49">
        <v>0.0</v>
      </c>
      <c r="W53" s="48" t="str">
        <f t="shared" ref="W53:W54" si="27">IF(V53&lt;=1.8,"I",IF(V53&lt;=2.8,"A",IF(V53&lt;=5.9,"S",IF(V53&lt;=9,"O"))))</f>
        <v>I</v>
      </c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ht="12.75" customHeight="1">
      <c r="A54" s="7"/>
      <c r="B54" s="62"/>
      <c r="C54" s="53"/>
      <c r="D54" s="50"/>
      <c r="E54" s="44" t="str">
        <f t="shared" si="21"/>
        <v>I</v>
      </c>
      <c r="F54" s="50"/>
      <c r="G54" s="51"/>
      <c r="H54" s="51"/>
      <c r="I54" s="51"/>
      <c r="J54" s="46">
        <f t="shared" si="22"/>
        <v>0</v>
      </c>
      <c r="K54" s="44" t="str">
        <f t="shared" si="23"/>
        <v>I</v>
      </c>
      <c r="L54" s="49">
        <v>0.0</v>
      </c>
      <c r="M54" s="44" t="str">
        <f>IF(L54&lt;=1.8,"I",IF(L54&lt;=2.8,"A",IF(L54&lt;=5,"S",IF(L54&lt;=10,"O"))))</f>
        <v>I</v>
      </c>
      <c r="N54" s="50"/>
      <c r="O54" s="44" t="str">
        <f t="shared" si="24"/>
        <v>I</v>
      </c>
      <c r="P54" s="50"/>
      <c r="Q54" s="51"/>
      <c r="R54" s="51"/>
      <c r="S54" s="51"/>
      <c r="T54" s="46">
        <f t="shared" si="25"/>
        <v>0</v>
      </c>
      <c r="U54" s="48" t="str">
        <f t="shared" si="26"/>
        <v>I</v>
      </c>
      <c r="V54" s="49">
        <v>0.0</v>
      </c>
      <c r="W54" s="48" t="str">
        <f t="shared" si="27"/>
        <v>I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ht="12.75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ht="12.75" customHeight="1">
      <c r="A56" s="7"/>
      <c r="B56" s="6"/>
      <c r="C56" s="6"/>
      <c r="D56" s="78"/>
      <c r="E56" s="6"/>
      <c r="F56" s="6"/>
      <c r="G56" s="6"/>
      <c r="H56" s="78"/>
      <c r="I56" s="6"/>
      <c r="J56" s="6"/>
      <c r="K56" s="78"/>
      <c r="L56" s="7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ht="12.75" customHeight="1">
      <c r="A57" s="7"/>
      <c r="B57" s="79"/>
      <c r="C57" s="79" t="s">
        <v>37</v>
      </c>
      <c r="D57" s="80"/>
      <c r="E57" s="81" t="s">
        <v>38</v>
      </c>
      <c r="F57" s="82"/>
      <c r="G57" s="82"/>
      <c r="H57" s="80"/>
      <c r="I57" s="83"/>
      <c r="J57" s="84" t="s">
        <v>39</v>
      </c>
      <c r="K57" s="85"/>
      <c r="L57" s="85"/>
      <c r="M57" s="85"/>
      <c r="N57" s="85"/>
      <c r="O57" s="86"/>
      <c r="P57" s="87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ht="12.75" customHeight="1">
      <c r="A58" s="7"/>
      <c r="B58" s="6"/>
      <c r="C58" s="6"/>
      <c r="D58" s="88"/>
      <c r="E58" s="6"/>
      <c r="F58" s="6"/>
      <c r="G58" s="6"/>
      <c r="H58" s="88"/>
      <c r="I58" s="6"/>
      <c r="J58" s="6"/>
      <c r="K58" s="88"/>
      <c r="L58" s="88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ht="12.75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ht="12.75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ht="12.75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ht="12.75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ht="12.75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ht="12.75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ht="12.75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ht="12.75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ht="12.75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ht="12.75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ht="12.75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ht="12.75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ht="12.75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ht="12.75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ht="12.75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ht="12.75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ht="12.75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ht="12.75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ht="12.75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ht="12.75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ht="12.75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ht="12.75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ht="12.75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ht="12.75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ht="12.75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ht="12.75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ht="12.75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ht="12.75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ht="12.75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ht="12.75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ht="12.75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ht="12.75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ht="12.75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ht="12.75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ht="12.75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ht="12.75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ht="12.75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ht="12.75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ht="12.75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ht="12.75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ht="12.75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ht="12.75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ht="12.75" customHeight="1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ht="12.75" customHeight="1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ht="12.75" customHeight="1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ht="12.75" customHeight="1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ht="12.75" customHeight="1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ht="12.75" customHeight="1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ht="12.75" customHeight="1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ht="12.75" customHeight="1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ht="12.75" customHeight="1">
      <c r="A111" s="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ht="12.75" customHeight="1">
      <c r="A112" s="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ht="12.75" customHeight="1">
      <c r="A113" s="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ht="12.75" customHeight="1">
      <c r="A114" s="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ht="12.75" customHeight="1">
      <c r="A115" s="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ht="12.75" customHeight="1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ht="12.75" customHeight="1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ht="12.75" customHeight="1">
      <c r="A118" s="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ht="12.75" customHeight="1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ht="12.75" customHeight="1">
      <c r="A120" s="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ht="12.75" customHeight="1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ht="12.75" customHeight="1">
      <c r="A122" s="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ht="12.75" customHeight="1">
      <c r="A123" s="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ht="12.75" customHeight="1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ht="12.75" customHeight="1">
      <c r="A125" s="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ht="12.75" customHeight="1">
      <c r="A126" s="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ht="12.75" customHeight="1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ht="12.75" customHeight="1">
      <c r="A128" s="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ht="12.75" customHeight="1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ht="12.75" customHeight="1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ht="12.75" customHeight="1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ht="12.75" customHeight="1">
      <c r="A132" s="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ht="12.75" customHeight="1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ht="12.75" customHeight="1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ht="12.75" customHeight="1">
      <c r="A135" s="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ht="12.75" customHeight="1">
      <c r="A136" s="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ht="12.75" customHeight="1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ht="12.75" customHeight="1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ht="12.75" customHeight="1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ht="12.75" customHeight="1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ht="12.75" customHeight="1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ht="12.75" customHeight="1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ht="12.75" customHeight="1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ht="12.75" customHeight="1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ht="12.75" customHeight="1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ht="12.75" customHeight="1">
      <c r="A146" s="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ht="12.75" customHeight="1">
      <c r="A147" s="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ht="12.75" customHeight="1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ht="12.75" customHeight="1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ht="12.75" customHeight="1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ht="12.75" customHeight="1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ht="12.75" customHeight="1">
      <c r="A152" s="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ht="12.75" customHeight="1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ht="12.75" customHeight="1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ht="12.75" customHeight="1">
      <c r="A155" s="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ht="12.75" customHeight="1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ht="12.75" customHeight="1">
      <c r="A157" s="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ht="12.75" customHeight="1">
      <c r="A158" s="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ht="12.75" customHeight="1">
      <c r="A159" s="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ht="12.75" customHeight="1">
      <c r="A160" s="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ht="12.75" customHeight="1">
      <c r="A161" s="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ht="12.75" customHeight="1">
      <c r="A162" s="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ht="12.75" customHeight="1">
      <c r="A163" s="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ht="12.75" customHeight="1">
      <c r="A164" s="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ht="12.75" customHeight="1">
      <c r="A165" s="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ht="12.75" customHeight="1">
      <c r="A166" s="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ht="12.75" customHeight="1">
      <c r="A167" s="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ht="12.75" customHeight="1">
      <c r="A168" s="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ht="12.75" customHeight="1">
      <c r="A169" s="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ht="12.75" customHeight="1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ht="12.75" customHeight="1">
      <c r="A171" s="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ht="12.75" customHeight="1">
      <c r="A172" s="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ht="12.75" customHeight="1">
      <c r="A173" s="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ht="12.75" customHeight="1">
      <c r="A174" s="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ht="12.75" customHeight="1">
      <c r="A175" s="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ht="12.75" customHeight="1">
      <c r="A176" s="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ht="12.75" customHeight="1">
      <c r="A177" s="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ht="12.75" customHeight="1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ht="12.75" customHeight="1">
      <c r="A179" s="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ht="12.75" customHeight="1">
      <c r="A180" s="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ht="12.75" customHeight="1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ht="12.75" customHeight="1">
      <c r="A182" s="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ht="12.75" customHeight="1">
      <c r="A183" s="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ht="12.75" customHeight="1">
      <c r="A184" s="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ht="12.75" customHeight="1">
      <c r="A185" s="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ht="12.75" customHeight="1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ht="12.75" customHeight="1">
      <c r="A187" s="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ht="12.75" customHeight="1">
      <c r="A188" s="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ht="12.75" customHeight="1">
      <c r="A189" s="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ht="12.75" customHeight="1">
      <c r="A190" s="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ht="12.75" customHeight="1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ht="12.75" customHeight="1">
      <c r="A192" s="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ht="12.75" customHeight="1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ht="12.75" customHeight="1">
      <c r="A194" s="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ht="12.75" customHeight="1">
      <c r="A195" s="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ht="12.75" customHeight="1">
      <c r="A196" s="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ht="12.75" customHeight="1">
      <c r="A197" s="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ht="12.75" customHeight="1">
      <c r="A198" s="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ht="12.75" customHeight="1">
      <c r="A199" s="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ht="12.75" customHeight="1">
      <c r="A200" s="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ht="12.75" customHeight="1">
      <c r="A201" s="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ht="12.75" customHeight="1">
      <c r="A202" s="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ht="12.75" customHeight="1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ht="12.75" customHeight="1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ht="12.75" customHeight="1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ht="12.75" customHeight="1">
      <c r="A206" s="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ht="12.75" customHeight="1">
      <c r="A207" s="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ht="12.75" customHeight="1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ht="12.75" customHeight="1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ht="12.75" customHeight="1">
      <c r="A210" s="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ht="12.75" customHeight="1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ht="12.75" customHeight="1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ht="12.75" customHeight="1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ht="12.75" customHeight="1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ht="12.75" customHeight="1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ht="12.75" customHeight="1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ht="12.75" customHeight="1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ht="12.75" customHeight="1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ht="12.75" customHeight="1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ht="12.75" customHeight="1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ht="12.75" customHeight="1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ht="12.75" customHeight="1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ht="12.75" customHeight="1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ht="12.75" customHeight="1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ht="12.75" customHeight="1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ht="12.75" customHeight="1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ht="12.75" customHeight="1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ht="12.75" customHeight="1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ht="12.75" customHeight="1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ht="12.75" customHeight="1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ht="12.75" customHeight="1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ht="12.75" customHeight="1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ht="12.75" customHeight="1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ht="12.75" customHeight="1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ht="12.75" customHeight="1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ht="12.75" customHeight="1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ht="12.75" customHeight="1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ht="12.75" customHeight="1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ht="12.75" customHeight="1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ht="12.75" customHeight="1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ht="12.75" customHeight="1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ht="12.75" customHeight="1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ht="12.75" customHeight="1">
      <c r="A243" s="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ht="12.75" customHeight="1">
      <c r="A244" s="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ht="12.75" customHeight="1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ht="12.75" customHeight="1">
      <c r="A246" s="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ht="12.75" customHeight="1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ht="12.75" customHeight="1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ht="12.75" customHeight="1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ht="12.75" customHeight="1">
      <c r="A250" s="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ht="12.75" customHeight="1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ht="12.75" customHeight="1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ht="12.75" customHeight="1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ht="12.75" customHeight="1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ht="12.75" customHeight="1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ht="12.75" customHeight="1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ht="12.75" customHeight="1">
      <c r="A257" s="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ht="12.75" customHeight="1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ht="12.75" customHeight="1">
      <c r="A259" s="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ht="12.75" customHeight="1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ht="12.75" customHeight="1">
      <c r="A261" s="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ht="12.75" customHeight="1">
      <c r="A262" s="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ht="12.75" customHeight="1">
      <c r="A263" s="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ht="12.75" customHeight="1">
      <c r="A264" s="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ht="12.75" customHeight="1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ht="12.75" customHeight="1">
      <c r="A266" s="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ht="12.75" customHeight="1">
      <c r="A267" s="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ht="12.75" customHeight="1">
      <c r="A268" s="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ht="12.75" customHeight="1">
      <c r="A269" s="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ht="12.75" customHeight="1">
      <c r="A270" s="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ht="12.75" customHeight="1">
      <c r="A271" s="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ht="12.75" customHeight="1">
      <c r="A272" s="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ht="12.75" customHeight="1">
      <c r="A273" s="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ht="12.75" customHeight="1">
      <c r="A274" s="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ht="12.75" customHeight="1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ht="12.75" customHeight="1">
      <c r="A276" s="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ht="12.75" customHeight="1">
      <c r="A277" s="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ht="12.75" customHeight="1">
      <c r="A278" s="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ht="12.75" customHeight="1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ht="12.75" customHeight="1">
      <c r="A280" s="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ht="12.75" customHeight="1">
      <c r="A281" s="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ht="12.75" customHeight="1">
      <c r="A282" s="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ht="12.75" customHeight="1">
      <c r="A283" s="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ht="12.75" customHeight="1">
      <c r="A284" s="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ht="12.75" customHeight="1">
      <c r="A285" s="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ht="12.75" customHeight="1">
      <c r="A286" s="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ht="12.75" customHeight="1">
      <c r="A287" s="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ht="12.75" customHeight="1">
      <c r="A288" s="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ht="12.75" customHeight="1">
      <c r="A289" s="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ht="12.75" customHeight="1">
      <c r="A290" s="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ht="12.75" customHeight="1">
      <c r="A291" s="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ht="12.75" customHeight="1">
      <c r="A292" s="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ht="12.75" customHeight="1">
      <c r="A293" s="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ht="12.75" customHeight="1">
      <c r="A294" s="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ht="12.75" customHeight="1">
      <c r="A295" s="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ht="12.75" customHeight="1">
      <c r="A296" s="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ht="12.75" customHeight="1">
      <c r="A297" s="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ht="12.75" customHeight="1">
      <c r="A298" s="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ht="12.75" customHeight="1">
      <c r="A299" s="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ht="12.75" customHeight="1">
      <c r="A300" s="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ht="12.75" customHeight="1">
      <c r="A301" s="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ht="12.75" customHeight="1">
      <c r="A302" s="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ht="12.75" customHeight="1">
      <c r="A303" s="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ht="12.75" customHeight="1">
      <c r="A304" s="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ht="12.75" customHeight="1">
      <c r="A305" s="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ht="12.75" customHeight="1">
      <c r="A306" s="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ht="12.75" customHeight="1">
      <c r="A307" s="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ht="12.75" customHeight="1">
      <c r="A308" s="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ht="12.75" customHeight="1">
      <c r="A309" s="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ht="12.75" customHeight="1">
      <c r="A310" s="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ht="12.75" customHeight="1">
      <c r="A311" s="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ht="12.75" customHeight="1">
      <c r="A312" s="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ht="12.75" customHeight="1">
      <c r="A313" s="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ht="12.75" customHeight="1">
      <c r="A314" s="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ht="12.75" customHeight="1">
      <c r="A315" s="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ht="12.75" customHeight="1">
      <c r="A316" s="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ht="12.75" customHeight="1">
      <c r="A317" s="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ht="12.75" customHeight="1">
      <c r="A318" s="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ht="12.75" customHeight="1">
      <c r="A319" s="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ht="12.75" customHeight="1">
      <c r="A320" s="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ht="12.75" customHeight="1">
      <c r="A321" s="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ht="12.75" customHeight="1">
      <c r="A322" s="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ht="12.75" customHeight="1">
      <c r="A323" s="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ht="12.75" customHeight="1">
      <c r="A324" s="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ht="12.75" customHeight="1">
      <c r="A325" s="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ht="12.75" customHeight="1">
      <c r="A326" s="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ht="12.75" customHeight="1">
      <c r="A327" s="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ht="12.75" customHeight="1">
      <c r="A328" s="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ht="12.75" customHeight="1">
      <c r="A329" s="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ht="12.75" customHeight="1">
      <c r="A330" s="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ht="12.75" customHeight="1">
      <c r="A331" s="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ht="12.75" customHeight="1">
      <c r="A332" s="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ht="12.75" customHeight="1">
      <c r="A333" s="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ht="12.75" customHeight="1">
      <c r="A334" s="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ht="12.75" customHeight="1">
      <c r="A335" s="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ht="12.75" customHeight="1">
      <c r="A336" s="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ht="12.75" customHeight="1">
      <c r="A337" s="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ht="12.75" customHeight="1">
      <c r="A338" s="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ht="12.75" customHeight="1">
      <c r="A339" s="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ht="12.75" customHeight="1">
      <c r="A340" s="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ht="12.75" customHeight="1">
      <c r="A341" s="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ht="12.75" customHeight="1">
      <c r="A342" s="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ht="12.75" customHeight="1">
      <c r="A343" s="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ht="12.75" customHeight="1">
      <c r="A344" s="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ht="12.75" customHeight="1">
      <c r="A345" s="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ht="12.75" customHeight="1">
      <c r="A346" s="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ht="12.75" customHeight="1">
      <c r="A347" s="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ht="12.75" customHeight="1">
      <c r="A348" s="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ht="12.75" customHeight="1">
      <c r="A349" s="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ht="12.75" customHeight="1">
      <c r="A350" s="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ht="12.75" customHeight="1">
      <c r="A351" s="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ht="12.75" customHeight="1">
      <c r="A352" s="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ht="12.75" customHeight="1">
      <c r="A353" s="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ht="12.75" customHeight="1">
      <c r="A354" s="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ht="12.75" customHeight="1">
      <c r="A355" s="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ht="12.75" customHeight="1">
      <c r="A356" s="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ht="12.75" customHeight="1">
      <c r="A357" s="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ht="12.75" customHeight="1">
      <c r="A358" s="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ht="12.75" customHeight="1">
      <c r="A359" s="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ht="12.75" customHeight="1">
      <c r="A360" s="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ht="12.75" customHeight="1">
      <c r="A361" s="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ht="12.75" customHeight="1">
      <c r="A362" s="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ht="12.75" customHeight="1">
      <c r="A363" s="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ht="12.75" customHeight="1">
      <c r="A364" s="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ht="12.75" customHeight="1">
      <c r="A365" s="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ht="12.75" customHeight="1">
      <c r="A366" s="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ht="12.75" customHeight="1">
      <c r="A367" s="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ht="12.75" customHeight="1">
      <c r="A368" s="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ht="12.75" customHeight="1">
      <c r="A369" s="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ht="12.75" customHeight="1">
      <c r="A370" s="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ht="12.75" customHeight="1">
      <c r="A371" s="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ht="12.75" customHeight="1">
      <c r="A372" s="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ht="12.75" customHeight="1">
      <c r="A373" s="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ht="12.75" customHeight="1">
      <c r="A374" s="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ht="12.75" customHeight="1">
      <c r="A375" s="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ht="12.75" customHeight="1">
      <c r="A376" s="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ht="12.75" customHeight="1">
      <c r="A377" s="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ht="12.75" customHeight="1">
      <c r="A378" s="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ht="12.75" customHeight="1">
      <c r="A379" s="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ht="12.75" customHeight="1">
      <c r="A380" s="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ht="12.75" customHeight="1">
      <c r="A381" s="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ht="12.75" customHeight="1">
      <c r="A382" s="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ht="12.75" customHeight="1">
      <c r="A383" s="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ht="12.75" customHeight="1">
      <c r="A384" s="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ht="12.75" customHeight="1">
      <c r="A385" s="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ht="12.75" customHeight="1">
      <c r="A386" s="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ht="12.75" customHeight="1">
      <c r="A387" s="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ht="12.75" customHeight="1">
      <c r="A388" s="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ht="12.75" customHeight="1">
      <c r="A389" s="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ht="12.75" customHeight="1">
      <c r="A390" s="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ht="12.75" customHeight="1">
      <c r="A391" s="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ht="12.75" customHeight="1">
      <c r="A392" s="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ht="12.75" customHeight="1">
      <c r="A393" s="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ht="12.75" customHeight="1">
      <c r="A394" s="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ht="12.75" customHeight="1">
      <c r="A395" s="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ht="12.75" customHeight="1">
      <c r="A396" s="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ht="12.75" customHeight="1">
      <c r="A397" s="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ht="12.75" customHeight="1">
      <c r="A398" s="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ht="12.75" customHeight="1">
      <c r="A399" s="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ht="12.75" customHeight="1">
      <c r="A400" s="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ht="12.75" customHeight="1">
      <c r="A401" s="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ht="12.75" customHeight="1">
      <c r="A402" s="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ht="12.75" customHeight="1">
      <c r="A403" s="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ht="12.75" customHeight="1">
      <c r="A404" s="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ht="12.75" customHeight="1">
      <c r="A405" s="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ht="12.75" customHeight="1">
      <c r="A406" s="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ht="12.75" customHeight="1">
      <c r="A407" s="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ht="12.75" customHeight="1">
      <c r="A408" s="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ht="12.75" customHeight="1">
      <c r="A409" s="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ht="12.75" customHeight="1">
      <c r="A410" s="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ht="12.75" customHeight="1">
      <c r="A411" s="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ht="12.75" customHeight="1">
      <c r="A412" s="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ht="12.75" customHeight="1">
      <c r="A413" s="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ht="12.75" customHeight="1">
      <c r="A414" s="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ht="12.75" customHeight="1">
      <c r="A415" s="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ht="12.75" customHeight="1">
      <c r="A416" s="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ht="12.75" customHeight="1">
      <c r="A417" s="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ht="12.75" customHeight="1">
      <c r="A418" s="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ht="12.75" customHeight="1">
      <c r="A419" s="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ht="12.75" customHeight="1">
      <c r="A420" s="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ht="12.75" customHeight="1">
      <c r="A421" s="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ht="12.75" customHeight="1">
      <c r="A422" s="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ht="12.75" customHeight="1">
      <c r="A423" s="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ht="12.75" customHeight="1">
      <c r="A424" s="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ht="12.75" customHeight="1">
      <c r="A425" s="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ht="12.75" customHeight="1">
      <c r="A426" s="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ht="12.75" customHeight="1">
      <c r="A427" s="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ht="12.75" customHeight="1">
      <c r="A428" s="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ht="12.75" customHeight="1">
      <c r="A429" s="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ht="12.75" customHeight="1">
      <c r="A430" s="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ht="12.75" customHeight="1">
      <c r="A431" s="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ht="12.75" customHeight="1">
      <c r="A432" s="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ht="12.75" customHeight="1">
      <c r="A433" s="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ht="12.75" customHeight="1">
      <c r="A434" s="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ht="12.75" customHeight="1">
      <c r="A435" s="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ht="12.75" customHeight="1">
      <c r="A436" s="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ht="12.75" customHeight="1">
      <c r="A437" s="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ht="12.75" customHeight="1">
      <c r="A438" s="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ht="12.75" customHeight="1">
      <c r="A439" s="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ht="12.75" customHeight="1">
      <c r="A440" s="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ht="12.75" customHeight="1">
      <c r="A441" s="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ht="12.75" customHeight="1">
      <c r="A442" s="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ht="12.75" customHeight="1">
      <c r="A443" s="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ht="12.75" customHeight="1">
      <c r="A444" s="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ht="12.75" customHeight="1">
      <c r="A445" s="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ht="12.75" customHeight="1">
      <c r="A446" s="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ht="12.75" customHeight="1">
      <c r="A447" s="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ht="12.75" customHeight="1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ht="12.75" customHeight="1">
      <c r="A449" s="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ht="12.75" customHeight="1">
      <c r="A450" s="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ht="12.75" customHeight="1">
      <c r="A451" s="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ht="12.75" customHeight="1">
      <c r="A452" s="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ht="12.75" customHeight="1">
      <c r="A453" s="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ht="12.75" customHeight="1">
      <c r="A454" s="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ht="12.75" customHeight="1">
      <c r="A455" s="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ht="12.75" customHeight="1">
      <c r="A456" s="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ht="12.75" customHeight="1">
      <c r="A457" s="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ht="12.75" customHeight="1">
      <c r="A458" s="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ht="12.75" customHeight="1">
      <c r="A459" s="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ht="12.75" customHeight="1">
      <c r="A460" s="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ht="12.75" customHeight="1">
      <c r="A461" s="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ht="12.75" customHeight="1">
      <c r="A462" s="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ht="12.75" customHeight="1">
      <c r="A463" s="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ht="12.75" customHeight="1">
      <c r="A464" s="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ht="12.75" customHeight="1">
      <c r="A465" s="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ht="12.75" customHeight="1">
      <c r="A466" s="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ht="12.75" customHeight="1">
      <c r="A467" s="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ht="12.75" customHeight="1">
      <c r="A468" s="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ht="12.75" customHeight="1">
      <c r="A469" s="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ht="12.75" customHeight="1">
      <c r="A470" s="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ht="12.75" customHeight="1">
      <c r="A471" s="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ht="12.75" customHeight="1">
      <c r="A472" s="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ht="12.75" customHeight="1">
      <c r="A473" s="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ht="12.75" customHeight="1">
      <c r="A474" s="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ht="12.75" customHeight="1">
      <c r="A475" s="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ht="12.75" customHeight="1">
      <c r="A476" s="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ht="12.75" customHeight="1">
      <c r="A477" s="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ht="12.75" customHeight="1">
      <c r="A478" s="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ht="12.75" customHeight="1">
      <c r="A479" s="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ht="12.75" customHeight="1">
      <c r="A480" s="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ht="12.75" customHeight="1">
      <c r="A481" s="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ht="12.75" customHeight="1">
      <c r="A482" s="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ht="12.75" customHeight="1">
      <c r="A483" s="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ht="12.75" customHeight="1">
      <c r="A484" s="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ht="12.75" customHeight="1">
      <c r="A485" s="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ht="12.75" customHeight="1">
      <c r="A486" s="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ht="12.75" customHeight="1">
      <c r="A487" s="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ht="12.75" customHeight="1">
      <c r="A488" s="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ht="12.75" customHeight="1">
      <c r="A489" s="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ht="12.75" customHeight="1">
      <c r="A490" s="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ht="12.75" customHeight="1">
      <c r="A491" s="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ht="12.75" customHeight="1">
      <c r="A492" s="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ht="12.75" customHeight="1">
      <c r="A493" s="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ht="12.75" customHeight="1">
      <c r="A494" s="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ht="12.75" customHeight="1">
      <c r="A495" s="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ht="12.75" customHeight="1">
      <c r="A496" s="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ht="12.75" customHeight="1">
      <c r="A497" s="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ht="12.75" customHeight="1">
      <c r="A498" s="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ht="12.75" customHeight="1">
      <c r="A499" s="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ht="12.75" customHeight="1">
      <c r="A500" s="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ht="12.75" customHeight="1">
      <c r="A501" s="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ht="12.75" customHeight="1">
      <c r="A502" s="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ht="12.75" customHeight="1">
      <c r="A503" s="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ht="12.75" customHeight="1">
      <c r="A504" s="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ht="12.75" customHeight="1">
      <c r="A505" s="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ht="12.75" customHeight="1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ht="12.75" customHeight="1">
      <c r="A507" s="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ht="12.75" customHeight="1">
      <c r="A508" s="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ht="12.75" customHeight="1">
      <c r="A509" s="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ht="12.75" customHeight="1">
      <c r="A510" s="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ht="12.75" customHeight="1">
      <c r="A511" s="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ht="12.75" customHeight="1">
      <c r="A512" s="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ht="12.75" customHeight="1">
      <c r="A513" s="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ht="12.75" customHeight="1">
      <c r="A514" s="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ht="12.75" customHeight="1">
      <c r="A515" s="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ht="12.75" customHeight="1">
      <c r="A516" s="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ht="12.75" customHeight="1">
      <c r="A517" s="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ht="12.75" customHeight="1">
      <c r="A518" s="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ht="12.75" customHeight="1">
      <c r="A519" s="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ht="12.75" customHeight="1">
      <c r="A520" s="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ht="12.75" customHeight="1">
      <c r="A521" s="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ht="12.75" customHeight="1">
      <c r="A522" s="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ht="12.75" customHeight="1">
      <c r="A523" s="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ht="12.75" customHeight="1">
      <c r="A524" s="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ht="12.75" customHeight="1">
      <c r="A525" s="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ht="12.75" customHeight="1">
      <c r="A526" s="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ht="12.75" customHeight="1">
      <c r="A527" s="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ht="12.75" customHeight="1">
      <c r="A528" s="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ht="12.75" customHeight="1">
      <c r="A529" s="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ht="12.75" customHeight="1">
      <c r="A530" s="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ht="12.75" customHeight="1">
      <c r="A531" s="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ht="12.75" customHeight="1">
      <c r="A532" s="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ht="12.75" customHeight="1">
      <c r="A533" s="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ht="12.75" customHeight="1">
      <c r="A534" s="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ht="12.75" customHeight="1">
      <c r="A535" s="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ht="12.75" customHeight="1">
      <c r="A536" s="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ht="12.75" customHeight="1">
      <c r="A537" s="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ht="12.75" customHeight="1">
      <c r="A538" s="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ht="12.75" customHeight="1">
      <c r="A539" s="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ht="12.75" customHeight="1">
      <c r="A540" s="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ht="12.75" customHeight="1">
      <c r="A541" s="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ht="12.75" customHeight="1">
      <c r="A542" s="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ht="12.75" customHeight="1">
      <c r="A543" s="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ht="12.75" customHeight="1">
      <c r="A544" s="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ht="12.75" customHeight="1">
      <c r="A545" s="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ht="12.75" customHeight="1">
      <c r="A546" s="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ht="12.75" customHeight="1">
      <c r="A547" s="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ht="12.75" customHeight="1">
      <c r="A548" s="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ht="12.75" customHeight="1">
      <c r="A549" s="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ht="12.75" customHeight="1">
      <c r="A550" s="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ht="12.75" customHeight="1">
      <c r="A551" s="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ht="12.75" customHeight="1">
      <c r="A552" s="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ht="12.75" customHeight="1">
      <c r="A553" s="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ht="12.75" customHeight="1">
      <c r="A554" s="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ht="12.75" customHeight="1">
      <c r="A555" s="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ht="12.75" customHeight="1">
      <c r="A556" s="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ht="12.75" customHeight="1">
      <c r="A557" s="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ht="12.75" customHeight="1">
      <c r="A558" s="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ht="12.75" customHeight="1">
      <c r="A559" s="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ht="12.75" customHeight="1">
      <c r="A560" s="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ht="12.75" customHeight="1">
      <c r="A561" s="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ht="12.75" customHeight="1">
      <c r="A562" s="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ht="12.75" customHeight="1">
      <c r="A563" s="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ht="12.75" customHeight="1">
      <c r="A564" s="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ht="12.75" customHeight="1">
      <c r="A565" s="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ht="12.75" customHeight="1">
      <c r="A566" s="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ht="12.75" customHeight="1">
      <c r="A567" s="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ht="12.75" customHeight="1">
      <c r="A568" s="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ht="12.75" customHeight="1">
      <c r="A569" s="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ht="12.75" customHeight="1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ht="12.75" customHeight="1">
      <c r="A571" s="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ht="12.75" customHeight="1">
      <c r="A572" s="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ht="12.75" customHeight="1">
      <c r="A573" s="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ht="12.75" customHeight="1">
      <c r="A574" s="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ht="12.75" customHeight="1">
      <c r="A575" s="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ht="12.75" customHeight="1">
      <c r="A576" s="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ht="12.75" customHeight="1">
      <c r="A577" s="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ht="12.75" customHeight="1">
      <c r="A578" s="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ht="12.75" customHeight="1">
      <c r="A579" s="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ht="12.75" customHeight="1">
      <c r="A580" s="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ht="12.75" customHeight="1">
      <c r="A581" s="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ht="12.75" customHeight="1">
      <c r="A582" s="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ht="12.75" customHeight="1">
      <c r="A583" s="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ht="12.75" customHeight="1">
      <c r="A584" s="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ht="12.75" customHeight="1">
      <c r="A585" s="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ht="12.75" customHeight="1">
      <c r="A586" s="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ht="12.75" customHeight="1">
      <c r="A587" s="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ht="12.75" customHeight="1">
      <c r="A588" s="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ht="12.75" customHeight="1">
      <c r="A589" s="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ht="12.75" customHeight="1">
      <c r="A590" s="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ht="12.75" customHeight="1">
      <c r="A591" s="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ht="12.75" customHeight="1">
      <c r="A592" s="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ht="12.75" customHeight="1">
      <c r="A593" s="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ht="12.75" customHeight="1">
      <c r="A594" s="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ht="12.75" customHeight="1">
      <c r="A595" s="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ht="12.75" customHeight="1">
      <c r="A596" s="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ht="12.75" customHeight="1">
      <c r="A597" s="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ht="12.75" customHeight="1">
      <c r="A598" s="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ht="12.75" customHeight="1">
      <c r="A599" s="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ht="12.75" customHeight="1">
      <c r="A600" s="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ht="12.75" customHeight="1">
      <c r="A601" s="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ht="12.75" customHeight="1">
      <c r="A602" s="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ht="12.75" customHeight="1">
      <c r="A603" s="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ht="12.75" customHeight="1">
      <c r="A604" s="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ht="12.75" customHeight="1">
      <c r="A605" s="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ht="12.75" customHeight="1">
      <c r="A606" s="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ht="12.75" customHeight="1">
      <c r="A607" s="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ht="12.75" customHeight="1">
      <c r="A608" s="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ht="12.75" customHeight="1">
      <c r="A609" s="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ht="12.75" customHeight="1">
      <c r="A610" s="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ht="12.75" customHeight="1">
      <c r="A611" s="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ht="12.75" customHeight="1">
      <c r="A612" s="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ht="12.75" customHeight="1">
      <c r="A613" s="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ht="12.75" customHeight="1">
      <c r="A614" s="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ht="12.75" customHeight="1">
      <c r="A615" s="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ht="12.75" customHeight="1">
      <c r="A616" s="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ht="12.75" customHeight="1">
      <c r="A617" s="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ht="12.75" customHeight="1">
      <c r="A618" s="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ht="12.75" customHeight="1">
      <c r="A619" s="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ht="12.75" customHeight="1">
      <c r="A620" s="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ht="12.75" customHeight="1">
      <c r="A621" s="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ht="12.75" customHeight="1">
      <c r="A622" s="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ht="12.75" customHeight="1">
      <c r="A623" s="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ht="12.75" customHeight="1">
      <c r="A624" s="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ht="12.75" customHeight="1">
      <c r="A625" s="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ht="12.75" customHeight="1">
      <c r="A626" s="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ht="12.75" customHeight="1">
      <c r="A627" s="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ht="12.75" customHeight="1">
      <c r="A628" s="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ht="12.75" customHeight="1">
      <c r="A629" s="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ht="12.75" customHeight="1">
      <c r="A630" s="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ht="12.75" customHeight="1">
      <c r="A631" s="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ht="12.75" customHeight="1">
      <c r="A632" s="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ht="12.75" customHeight="1">
      <c r="A633" s="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ht="12.75" customHeight="1">
      <c r="A634" s="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ht="12.75" customHeight="1">
      <c r="A635" s="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ht="12.75" customHeight="1">
      <c r="A636" s="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ht="12.75" customHeight="1">
      <c r="A637" s="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ht="12.75" customHeight="1">
      <c r="A638" s="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ht="12.75" customHeight="1">
      <c r="A639" s="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ht="12.75" customHeight="1">
      <c r="A640" s="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ht="12.75" customHeight="1">
      <c r="A641" s="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ht="12.75" customHeight="1">
      <c r="A642" s="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ht="12.75" customHeight="1">
      <c r="A643" s="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ht="12.75" customHeight="1">
      <c r="A644" s="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ht="12.75" customHeight="1">
      <c r="A645" s="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ht="12.75" customHeight="1">
      <c r="A646" s="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ht="12.75" customHeight="1">
      <c r="A647" s="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ht="12.75" customHeight="1">
      <c r="A648" s="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ht="12.75" customHeight="1">
      <c r="A649" s="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ht="12.75" customHeight="1">
      <c r="A650" s="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ht="12.75" customHeight="1">
      <c r="A651" s="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ht="12.75" customHeight="1">
      <c r="A652" s="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ht="12.75" customHeight="1">
      <c r="A653" s="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ht="12.75" customHeight="1">
      <c r="A654" s="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ht="12.75" customHeight="1">
      <c r="A655" s="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ht="12.75" customHeight="1">
      <c r="A656" s="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ht="12.75" customHeight="1">
      <c r="A657" s="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ht="12.75" customHeight="1">
      <c r="A658" s="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ht="12.75" customHeight="1">
      <c r="A659" s="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ht="12.75" customHeight="1">
      <c r="A660" s="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ht="12.75" customHeight="1">
      <c r="A661" s="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ht="12.75" customHeight="1">
      <c r="A662" s="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ht="12.75" customHeight="1">
      <c r="A663" s="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ht="12.75" customHeight="1">
      <c r="A664" s="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ht="12.75" customHeight="1">
      <c r="A665" s="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ht="12.75" customHeight="1">
      <c r="A666" s="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ht="12.75" customHeight="1">
      <c r="A667" s="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ht="12.75" customHeight="1">
      <c r="A668" s="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ht="12.75" customHeight="1">
      <c r="A669" s="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ht="12.75" customHeight="1">
      <c r="A670" s="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ht="12.75" customHeight="1">
      <c r="A671" s="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ht="12.75" customHeight="1">
      <c r="A672" s="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ht="12.75" customHeight="1">
      <c r="A673" s="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ht="12.75" customHeight="1">
      <c r="A674" s="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ht="12.75" customHeight="1">
      <c r="A675" s="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ht="12.75" customHeight="1">
      <c r="A676" s="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ht="12.75" customHeight="1">
      <c r="A677" s="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ht="12.75" customHeight="1">
      <c r="A678" s="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ht="12.75" customHeight="1">
      <c r="A679" s="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ht="12.75" customHeight="1">
      <c r="A680" s="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ht="12.75" customHeight="1">
      <c r="A681" s="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ht="12.75" customHeight="1">
      <c r="A682" s="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ht="12.75" customHeight="1">
      <c r="A683" s="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ht="12.75" customHeight="1">
      <c r="A684" s="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ht="12.75" customHeight="1">
      <c r="A685" s="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ht="12.75" customHeight="1">
      <c r="A686" s="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ht="12.75" customHeight="1">
      <c r="A687" s="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ht="12.75" customHeight="1">
      <c r="A688" s="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ht="12.75" customHeight="1">
      <c r="A689" s="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ht="12.75" customHeight="1">
      <c r="A690" s="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ht="12.75" customHeight="1">
      <c r="A691" s="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ht="12.75" customHeight="1">
      <c r="A692" s="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ht="12.75" customHeight="1">
      <c r="A693" s="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ht="12.75" customHeight="1">
      <c r="A694" s="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ht="12.75" customHeight="1">
      <c r="A695" s="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ht="12.75" customHeight="1">
      <c r="A696" s="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ht="12.75" customHeight="1">
      <c r="A697" s="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ht="12.75" customHeight="1">
      <c r="A698" s="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ht="12.75" customHeight="1">
      <c r="A699" s="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ht="12.75" customHeight="1">
      <c r="A700" s="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ht="12.75" customHeight="1">
      <c r="A701" s="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ht="12.75" customHeight="1">
      <c r="A702" s="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ht="12.75" customHeight="1">
      <c r="A703" s="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ht="12.75" customHeight="1">
      <c r="A704" s="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ht="12.75" customHeight="1">
      <c r="A705" s="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ht="12.75" customHeight="1">
      <c r="A706" s="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ht="12.75" customHeight="1">
      <c r="A707" s="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ht="12.75" customHeight="1">
      <c r="A708" s="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ht="12.75" customHeight="1">
      <c r="A709" s="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ht="12.75" customHeight="1">
      <c r="A710" s="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ht="12.75" customHeight="1">
      <c r="A711" s="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ht="12.75" customHeight="1">
      <c r="A712" s="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ht="12.75" customHeight="1">
      <c r="A713" s="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ht="12.75" customHeight="1">
      <c r="A714" s="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ht="12.75" customHeight="1">
      <c r="A715" s="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ht="12.75" customHeight="1">
      <c r="A716" s="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ht="12.75" customHeight="1">
      <c r="A717" s="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ht="12.75" customHeight="1">
      <c r="A718" s="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ht="12.75" customHeight="1">
      <c r="A719" s="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ht="12.75" customHeight="1">
      <c r="A720" s="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ht="12.75" customHeight="1">
      <c r="A721" s="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ht="12.75" customHeight="1">
      <c r="A722" s="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ht="12.75" customHeight="1">
      <c r="A723" s="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ht="12.75" customHeight="1">
      <c r="A724" s="7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ht="12.75" customHeight="1">
      <c r="A725" s="7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ht="12.75" customHeight="1">
      <c r="A726" s="7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ht="12.75" customHeight="1">
      <c r="A727" s="7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ht="12.75" customHeight="1">
      <c r="A728" s="7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ht="12.75" customHeight="1">
      <c r="A729" s="7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ht="12.75" customHeight="1">
      <c r="A730" s="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ht="12.75" customHeight="1">
      <c r="A731" s="7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ht="12.75" customHeight="1">
      <c r="A732" s="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ht="12.75" customHeight="1">
      <c r="A733" s="7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ht="12.75" customHeight="1">
      <c r="A734" s="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ht="12.75" customHeight="1">
      <c r="A735" s="7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ht="12.75" customHeight="1">
      <c r="A736" s="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ht="12.75" customHeight="1">
      <c r="A737" s="7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ht="12.75" customHeight="1">
      <c r="A738" s="7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ht="12.75" customHeight="1">
      <c r="A739" s="7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ht="12.75" customHeight="1">
      <c r="A740" s="7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ht="12.75" customHeight="1">
      <c r="A741" s="7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ht="12.75" customHeight="1">
      <c r="A742" s="7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ht="12.75" customHeight="1">
      <c r="A743" s="7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ht="12.75" customHeight="1">
      <c r="A744" s="7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ht="12.75" customHeight="1">
      <c r="A745" s="7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ht="12.75" customHeight="1">
      <c r="A746" s="7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ht="12.75" customHeight="1">
      <c r="A747" s="7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ht="12.75" customHeight="1">
      <c r="A748" s="7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ht="12.75" customHeight="1">
      <c r="A749" s="7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ht="12.75" customHeight="1">
      <c r="A750" s="7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ht="12.75" customHeight="1">
      <c r="A751" s="7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ht="12.75" customHeight="1">
      <c r="A752" s="7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ht="12.75" customHeight="1">
      <c r="A753" s="7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ht="12.75" customHeight="1">
      <c r="A754" s="7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ht="12.75" customHeight="1">
      <c r="A755" s="7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ht="12.75" customHeight="1">
      <c r="A756" s="7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ht="12.75" customHeight="1">
      <c r="A757" s="7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ht="12.75" customHeight="1">
      <c r="A758" s="7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ht="12.75" customHeight="1">
      <c r="A759" s="7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ht="12.75" customHeight="1">
      <c r="A760" s="7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ht="12.75" customHeight="1">
      <c r="A761" s="7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ht="12.75" customHeight="1">
      <c r="A762" s="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ht="12.75" customHeight="1">
      <c r="A763" s="7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ht="12.75" customHeight="1">
      <c r="A764" s="7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ht="12.75" customHeight="1">
      <c r="A765" s="7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ht="12.75" customHeight="1">
      <c r="A766" s="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ht="12.75" customHeight="1">
      <c r="A767" s="7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ht="12.75" customHeight="1">
      <c r="A768" s="7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ht="12.75" customHeight="1">
      <c r="A769" s="7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ht="12.75" customHeight="1">
      <c r="A770" s="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ht="12.75" customHeight="1">
      <c r="A771" s="7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ht="12.75" customHeight="1">
      <c r="A772" s="7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ht="12.75" customHeight="1">
      <c r="A773" s="7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ht="12.75" customHeight="1">
      <c r="A774" s="7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ht="12.75" customHeight="1">
      <c r="A775" s="7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ht="12.75" customHeight="1">
      <c r="A776" s="7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ht="12.75" customHeight="1">
      <c r="A777" s="7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ht="12.75" customHeight="1">
      <c r="A778" s="7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ht="12.75" customHeight="1">
      <c r="A779" s="7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ht="12.75" customHeight="1">
      <c r="A780" s="7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ht="12.75" customHeight="1">
      <c r="A781" s="7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ht="12.75" customHeight="1">
      <c r="A782" s="7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ht="12.75" customHeight="1">
      <c r="A783" s="7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ht="12.75" customHeight="1">
      <c r="A784" s="7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ht="12.75" customHeight="1">
      <c r="A785" s="7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ht="12.75" customHeight="1">
      <c r="A786" s="7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ht="12.75" customHeight="1">
      <c r="A787" s="7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ht="12.75" customHeight="1">
      <c r="A788" s="7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ht="12.75" customHeight="1">
      <c r="A789" s="7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ht="12.75" customHeight="1">
      <c r="A790" s="7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ht="12.75" customHeight="1">
      <c r="A791" s="7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ht="12.75" customHeight="1">
      <c r="A792" s="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ht="12.75" customHeight="1">
      <c r="A793" s="7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ht="12.75" customHeight="1">
      <c r="A794" s="7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ht="12.75" customHeight="1">
      <c r="A795" s="7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ht="12.75" customHeight="1">
      <c r="A796" s="7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ht="12.75" customHeight="1">
      <c r="A797" s="7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ht="12.75" customHeight="1">
      <c r="A798" s="7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ht="12.75" customHeight="1">
      <c r="A799" s="7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ht="12.75" customHeight="1">
      <c r="A800" s="7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ht="12.75" customHeight="1">
      <c r="A801" s="7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ht="12.75" customHeight="1">
      <c r="A802" s="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ht="12.75" customHeight="1">
      <c r="A803" s="7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ht="12.75" customHeight="1">
      <c r="A804" s="7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ht="12.75" customHeight="1">
      <c r="A805" s="7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ht="12.75" customHeight="1">
      <c r="A806" s="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ht="12.75" customHeight="1">
      <c r="A807" s="7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ht="12.75" customHeight="1">
      <c r="A808" s="7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ht="12.75" customHeight="1">
      <c r="A809" s="7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ht="12.75" customHeight="1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ht="12.75" customHeight="1">
      <c r="A811" s="7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ht="12.75" customHeight="1">
      <c r="A812" s="7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ht="12.75" customHeight="1">
      <c r="A813" s="7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ht="12.75" customHeight="1">
      <c r="A814" s="7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ht="12.75" customHeight="1">
      <c r="A815" s="7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ht="12.75" customHeight="1">
      <c r="A816" s="7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ht="12.75" customHeight="1">
      <c r="A817" s="7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ht="12.75" customHeight="1">
      <c r="A818" s="7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ht="12.75" customHeight="1">
      <c r="A819" s="7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ht="12.75" customHeight="1">
      <c r="A820" s="7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ht="12.75" customHeight="1">
      <c r="A821" s="7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ht="12.75" customHeight="1">
      <c r="A822" s="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ht="12.75" customHeight="1">
      <c r="A823" s="7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ht="12.75" customHeight="1">
      <c r="A824" s="7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ht="12.75" customHeight="1">
      <c r="A825" s="7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ht="12.75" customHeight="1">
      <c r="A826" s="7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ht="12.75" customHeight="1">
      <c r="A827" s="7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ht="12.75" customHeight="1">
      <c r="A828" s="7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ht="12.75" customHeight="1">
      <c r="A829" s="7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ht="12.75" customHeight="1">
      <c r="A830" s="7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ht="12.75" customHeight="1">
      <c r="A831" s="7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ht="12.75" customHeight="1">
      <c r="A832" s="7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ht="12.75" customHeight="1">
      <c r="A833" s="7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ht="12.75" customHeight="1">
      <c r="A834" s="7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ht="12.75" customHeight="1">
      <c r="A835" s="7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ht="12.75" customHeight="1">
      <c r="A836" s="7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ht="12.75" customHeight="1">
      <c r="A837" s="7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ht="12.75" customHeight="1">
      <c r="A838" s="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ht="12.75" customHeight="1">
      <c r="A839" s="7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ht="12.75" customHeight="1">
      <c r="A840" s="7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ht="12.75" customHeight="1">
      <c r="A841" s="7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ht="12.75" customHeight="1">
      <c r="A842" s="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ht="12.75" customHeight="1">
      <c r="A843" s="7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ht="12.75" customHeight="1">
      <c r="A844" s="7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ht="12.75" customHeight="1">
      <c r="A845" s="7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ht="12.75" customHeight="1">
      <c r="A846" s="7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ht="12.75" customHeight="1">
      <c r="A847" s="7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ht="12.75" customHeight="1">
      <c r="A848" s="7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ht="12.75" customHeight="1">
      <c r="A849" s="7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ht="12.75" customHeight="1">
      <c r="A850" s="7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ht="12.75" customHeight="1">
      <c r="A851" s="7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ht="12.75" customHeight="1">
      <c r="A852" s="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ht="12.75" customHeight="1">
      <c r="A853" s="7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ht="12.75" customHeight="1">
      <c r="A854" s="7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ht="12.75" customHeight="1">
      <c r="A855" s="7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ht="12.75" customHeight="1">
      <c r="A856" s="7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ht="12.75" customHeight="1">
      <c r="A857" s="7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ht="12.75" customHeight="1">
      <c r="A858" s="7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ht="12.75" customHeight="1">
      <c r="A859" s="7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ht="12.75" customHeight="1">
      <c r="A860" s="7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ht="12.75" customHeight="1">
      <c r="A861" s="7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ht="12.75" customHeight="1">
      <c r="A862" s="7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ht="12.75" customHeight="1">
      <c r="A863" s="7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ht="12.75" customHeight="1">
      <c r="A864" s="7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ht="12.75" customHeight="1">
      <c r="A865" s="7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ht="12.75" customHeight="1">
      <c r="A866" s="7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ht="12.75" customHeight="1">
      <c r="A867" s="7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ht="12.75" customHeight="1">
      <c r="A868" s="7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ht="12.75" customHeight="1">
      <c r="A869" s="7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ht="12.75" customHeight="1">
      <c r="A870" s="7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ht="12.75" customHeight="1">
      <c r="A871" s="7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ht="12.75" customHeight="1">
      <c r="A872" s="7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ht="12.75" customHeight="1">
      <c r="A873" s="7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ht="12.75" customHeight="1">
      <c r="A874" s="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ht="12.75" customHeight="1">
      <c r="A875" s="7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ht="12.75" customHeight="1">
      <c r="A876" s="7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ht="12.75" customHeight="1">
      <c r="A877" s="7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ht="12.75" customHeight="1">
      <c r="A878" s="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ht="12.75" customHeight="1">
      <c r="A879" s="7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ht="12.75" customHeight="1">
      <c r="A880" s="7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ht="12.75" customHeight="1">
      <c r="A881" s="7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ht="12.75" customHeight="1">
      <c r="A882" s="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ht="12.75" customHeight="1">
      <c r="A883" s="7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ht="12.75" customHeight="1">
      <c r="A884" s="7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ht="12.75" customHeight="1">
      <c r="A885" s="7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ht="12.75" customHeight="1">
      <c r="A886" s="7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ht="12.75" customHeight="1">
      <c r="A887" s="7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ht="12.75" customHeight="1">
      <c r="A888" s="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ht="12.75" customHeight="1">
      <c r="A889" s="7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ht="12.75" customHeight="1">
      <c r="A890" s="7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ht="12.75" customHeight="1">
      <c r="A891" s="7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ht="12.75" customHeight="1">
      <c r="A892" s="7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ht="12.75" customHeight="1">
      <c r="A893" s="7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ht="12.75" customHeight="1">
      <c r="A894" s="7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ht="12.75" customHeight="1">
      <c r="A895" s="7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ht="12.75" customHeight="1">
      <c r="A896" s="7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ht="12.75" customHeight="1">
      <c r="A897" s="7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ht="12.75" customHeight="1">
      <c r="A898" s="7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ht="12.75" customHeight="1">
      <c r="A899" s="7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ht="12.75" customHeight="1">
      <c r="A900" s="7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ht="12.75" customHeight="1">
      <c r="A901" s="7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ht="12.75" customHeight="1">
      <c r="A902" s="7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ht="12.75" customHeight="1">
      <c r="A903" s="7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ht="12.75" customHeight="1">
      <c r="A904" s="7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ht="12.75" customHeight="1">
      <c r="A905" s="7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ht="12.75" customHeight="1">
      <c r="A906" s="7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ht="12.75" customHeight="1">
      <c r="A907" s="7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ht="12.75" customHeight="1">
      <c r="A908" s="7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ht="12.75" customHeight="1">
      <c r="A909" s="7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ht="12.75" customHeight="1">
      <c r="A910" s="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ht="12.75" customHeight="1">
      <c r="A911" s="7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ht="12.75" customHeight="1">
      <c r="A912" s="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ht="12.75" customHeight="1">
      <c r="A913" s="7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ht="12.75" customHeight="1">
      <c r="A914" s="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ht="12.75" customHeight="1">
      <c r="A915" s="7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ht="12.75" customHeight="1">
      <c r="A916" s="7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ht="12.75" customHeight="1">
      <c r="A917" s="7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ht="12.75" customHeight="1">
      <c r="A918" s="7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ht="12.75" customHeight="1">
      <c r="A919" s="7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ht="12.75" customHeight="1">
      <c r="A920" s="7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ht="12.75" customHeight="1">
      <c r="A921" s="7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ht="12.75" customHeight="1">
      <c r="A922" s="7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ht="12.75" customHeight="1">
      <c r="A923" s="7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ht="12.75" customHeight="1">
      <c r="A924" s="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ht="12.75" customHeight="1">
      <c r="A925" s="7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ht="12.75" customHeight="1">
      <c r="A926" s="7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ht="12.75" customHeight="1">
      <c r="A927" s="7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ht="12.75" customHeight="1">
      <c r="A928" s="7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ht="12.75" customHeight="1">
      <c r="A929" s="7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ht="12.75" customHeight="1">
      <c r="A930" s="7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ht="12.75" customHeight="1">
      <c r="A931" s="7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ht="12.75" customHeight="1">
      <c r="A932" s="7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ht="12.75" customHeight="1">
      <c r="A933" s="7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ht="12.75" customHeight="1">
      <c r="A934" s="7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ht="12.75" customHeight="1">
      <c r="A935" s="7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ht="12.75" customHeight="1">
      <c r="A936" s="7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ht="12.75" customHeight="1">
      <c r="A937" s="7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ht="12.75" customHeight="1">
      <c r="A938" s="7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ht="12.75" customHeight="1">
      <c r="A939" s="7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ht="12.75" customHeight="1">
      <c r="A940" s="7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ht="12.75" customHeight="1">
      <c r="A941" s="7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ht="12.75" customHeight="1">
      <c r="A942" s="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ht="12.75" customHeight="1">
      <c r="A943" s="7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ht="12.75" customHeight="1">
      <c r="A944" s="7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ht="12.75" customHeight="1">
      <c r="A945" s="7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ht="12.75" customHeight="1">
      <c r="A946" s="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ht="12.75" customHeight="1">
      <c r="A947" s="7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ht="12.75" customHeight="1">
      <c r="A948" s="7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ht="12.75" customHeight="1">
      <c r="A949" s="7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ht="12.75" customHeight="1">
      <c r="A950" s="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ht="12.75" customHeight="1">
      <c r="A951" s="7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ht="12.75" customHeight="1">
      <c r="A952" s="7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ht="12.75" customHeight="1">
      <c r="A953" s="7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ht="12.75" customHeight="1">
      <c r="A954" s="7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ht="12.75" customHeight="1">
      <c r="A955" s="7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ht="12.75" customHeight="1">
      <c r="A956" s="7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ht="12.75" customHeight="1">
      <c r="A957" s="7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ht="12.75" customHeight="1">
      <c r="A958" s="7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ht="12.75" customHeight="1">
      <c r="A959" s="7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ht="12.75" customHeight="1">
      <c r="A960" s="7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ht="12.75" customHeight="1">
      <c r="A961" s="7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ht="12.75" customHeight="1">
      <c r="A962" s="7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ht="12.75" customHeight="1">
      <c r="A963" s="7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ht="12.75" customHeight="1">
      <c r="A964" s="7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ht="12.75" customHeight="1">
      <c r="A965" s="7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ht="12.75" customHeight="1">
      <c r="A966" s="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ht="12.75" customHeight="1">
      <c r="A967" s="7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ht="12.75" customHeight="1">
      <c r="A968" s="7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ht="12.75" customHeight="1">
      <c r="A969" s="7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ht="12.75" customHeight="1">
      <c r="A970" s="7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ht="12.75" customHeight="1">
      <c r="A971" s="7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ht="12.75" customHeight="1">
      <c r="A972" s="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ht="12.75" customHeight="1">
      <c r="A973" s="7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ht="12.75" customHeight="1">
      <c r="A974" s="7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ht="12.75" customHeight="1">
      <c r="A975" s="7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ht="12.75" customHeight="1">
      <c r="A976" s="7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ht="12.75" customHeight="1">
      <c r="A977" s="7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ht="12.75" customHeight="1">
      <c r="A978" s="7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ht="12.75" customHeight="1">
      <c r="A979" s="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ht="12.75" customHeight="1">
      <c r="A980" s="7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ht="12.75" customHeight="1">
      <c r="A981" s="7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ht="12.75" customHeight="1">
      <c r="A982" s="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ht="12.75" customHeight="1">
      <c r="A983" s="7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ht="12.75" customHeight="1">
      <c r="A984" s="7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ht="12.75" customHeight="1">
      <c r="A985" s="7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ht="12.75" customHeight="1">
      <c r="A986" s="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ht="12.75" customHeight="1">
      <c r="A987" s="7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ht="12.75" customHeight="1">
      <c r="A988" s="7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ht="12.75" customHeight="1">
      <c r="A989" s="7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ht="12.75" customHeight="1">
      <c r="A990" s="7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ht="12.75" customHeight="1">
      <c r="A991" s="7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ht="12.75" customHeight="1">
      <c r="A992" s="7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ht="12.75" customHeight="1">
      <c r="A993" s="7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ht="12.75" customHeight="1">
      <c r="A994" s="7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ht="12.75" customHeight="1">
      <c r="A995" s="7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ht="12.75" customHeight="1">
      <c r="A996" s="7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ht="12.75" customHeight="1">
      <c r="A997" s="7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ht="12.75" customHeight="1">
      <c r="A998" s="7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 ht="12.75" customHeight="1">
      <c r="A999" s="7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 ht="12.75" customHeight="1">
      <c r="A1000" s="7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  <row r="1001" ht="12.75" customHeight="1">
      <c r="A1001" s="7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</row>
  </sheetData>
  <mergeCells count="34">
    <mergeCell ref="P51:U51"/>
    <mergeCell ref="V50:W51"/>
    <mergeCell ref="D52:E52"/>
    <mergeCell ref="D51:E51"/>
    <mergeCell ref="D50:K50"/>
    <mergeCell ref="N52:O52"/>
    <mergeCell ref="N51:O51"/>
    <mergeCell ref="N50:U50"/>
    <mergeCell ref="L50:M51"/>
    <mergeCell ref="F51:K51"/>
    <mergeCell ref="F42:K42"/>
    <mergeCell ref="D43:E43"/>
    <mergeCell ref="D42:E42"/>
    <mergeCell ref="D41:K41"/>
    <mergeCell ref="L41:M42"/>
    <mergeCell ref="N43:O43"/>
    <mergeCell ref="N41:U41"/>
    <mergeCell ref="P42:U42"/>
    <mergeCell ref="N42:O42"/>
    <mergeCell ref="P8:U8"/>
    <mergeCell ref="V7:W8"/>
    <mergeCell ref="V41:W42"/>
    <mergeCell ref="N9:O9"/>
    <mergeCell ref="N7:U7"/>
    <mergeCell ref="D7:K7"/>
    <mergeCell ref="C6:Q6"/>
    <mergeCell ref="N8:O8"/>
    <mergeCell ref="F8:K8"/>
    <mergeCell ref="C2:U2"/>
    <mergeCell ref="C3:U3"/>
    <mergeCell ref="D8:E8"/>
    <mergeCell ref="D9:E9"/>
    <mergeCell ref="C1:U1"/>
    <mergeCell ref="L7:M8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